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4400" windowHeight="11550" activeTab="1"/>
  </bookViews>
  <sheets>
    <sheet name="表15 " sheetId="1" r:id="rId1"/>
    <sheet name="表15 (完)" sheetId="2" r:id="rId2"/>
  </sheets>
  <definedNames/>
  <calcPr fullCalcOnLoad="1"/>
</workbook>
</file>

<file path=xl/sharedStrings.xml><?xml version="1.0" encoding="utf-8"?>
<sst xmlns="http://schemas.openxmlformats.org/spreadsheetml/2006/main" count="235" uniqueCount="122">
  <si>
    <t>Area</t>
  </si>
  <si>
    <t>Grand Total</t>
  </si>
  <si>
    <t>(2006)</t>
  </si>
  <si>
    <t>Total</t>
  </si>
  <si>
    <t>Bamboo</t>
  </si>
  <si>
    <t>Flood Control Forest</t>
  </si>
  <si>
    <t>Quantity</t>
  </si>
  <si>
    <t>Trees</t>
  </si>
  <si>
    <t>1st Season</t>
  </si>
  <si>
    <t>2nd Season</t>
  </si>
  <si>
    <t>By Use</t>
  </si>
  <si>
    <t>Protection Forest</t>
  </si>
  <si>
    <t>Coastal Wind Break Forest</t>
  </si>
  <si>
    <t>Farm Land Wind Break Forest</t>
  </si>
  <si>
    <t>Provincial Roadside Tree</t>
  </si>
  <si>
    <t>Prefectural Roadside Tree</t>
  </si>
  <si>
    <t>Commercial</t>
  </si>
  <si>
    <t>Forest</t>
  </si>
  <si>
    <t>Public &amp; Private Forest</t>
  </si>
  <si>
    <t>Reserved Land Forest</t>
  </si>
  <si>
    <t>Leased Land Forest</t>
  </si>
  <si>
    <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公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路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行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道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樹</t>
    </r>
  </si>
  <si>
    <t>Commercial Forest</t>
  </si>
  <si>
    <t>3rd Season</t>
  </si>
  <si>
    <t>4th Season</t>
  </si>
  <si>
    <t>(2010)</t>
  </si>
  <si>
    <t>(2011)</t>
  </si>
  <si>
    <t>(2012)</t>
  </si>
  <si>
    <t>(2011)</t>
  </si>
  <si>
    <t>(2013)</t>
  </si>
  <si>
    <t>(2014)</t>
  </si>
  <si>
    <t>(2015)</t>
  </si>
  <si>
    <r>
      <t>42</t>
    </r>
    <r>
      <rPr>
        <sz val="8"/>
        <rFont val="標楷體"/>
        <family val="4"/>
      </rPr>
      <t>　造　　林</t>
    </r>
  </si>
  <si>
    <t>Table 15     Reforestation</t>
  </si>
  <si>
    <t>Table 15     Reforestation (Concluded)</t>
  </si>
  <si>
    <t>(2016)</t>
  </si>
  <si>
    <t>(2016)</t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</si>
  <si>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43</t>
    </r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</si>
  <si>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45</t>
    </r>
  </si>
  <si>
    <r>
      <rPr>
        <sz val="13"/>
        <rFont val="標楷體"/>
        <family val="4"/>
      </rPr>
      <t>按性質分</t>
    </r>
  </si>
  <si>
    <r>
      <rPr>
        <sz val="9"/>
        <rFont val="標楷體"/>
        <family val="4"/>
      </rPr>
      <t>　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面積：公頃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</si>
  <si>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數量：（林木）株</t>
    </r>
  </si>
  <si>
    <r>
      <rPr>
        <sz val="9"/>
        <rFont val="標楷體"/>
        <family val="4"/>
      </rPr>
      <t>　　　　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（竹類）支、叢</t>
    </r>
  </si>
  <si>
    <r>
      <rPr>
        <sz val="9"/>
        <rFont val="標楷體"/>
        <family val="4"/>
      </rPr>
      <t>保　　　安　　　林</t>
    </r>
  </si>
  <si>
    <r>
      <t xml:space="preserve">  </t>
    </r>
    <r>
      <rPr>
        <sz val="9"/>
        <rFont val="標楷體"/>
        <family val="4"/>
      </rPr>
      <t>經</t>
    </r>
    <r>
      <rPr>
        <sz val="9"/>
        <rFont val="Times New Roman"/>
        <family val="1"/>
      </rPr>
      <t xml:space="preserve">                      </t>
    </r>
    <r>
      <rPr>
        <sz val="9"/>
        <rFont val="標楷體"/>
        <family val="4"/>
      </rPr>
      <t>濟</t>
    </r>
    <r>
      <rPr>
        <sz val="9"/>
        <rFont val="Times New Roman"/>
        <family val="1"/>
      </rPr>
      <t xml:space="preserve">                      </t>
    </r>
    <r>
      <rPr>
        <sz val="9"/>
        <rFont val="標楷體"/>
        <family val="4"/>
      </rPr>
      <t>林</t>
    </r>
  </si>
  <si>
    <r>
      <rPr>
        <sz val="9"/>
        <rFont val="標楷體"/>
        <family val="4"/>
      </rPr>
      <t>合</t>
    </r>
    <r>
      <rPr>
        <sz val="9"/>
        <rFont val="Times New Roman"/>
        <family val="1"/>
      </rPr>
      <t xml:space="preserve">                                    </t>
    </r>
    <r>
      <rPr>
        <sz val="9"/>
        <rFont val="標楷體"/>
        <family val="4"/>
      </rPr>
      <t>計</t>
    </r>
  </si>
  <si>
    <r>
      <rPr>
        <sz val="9"/>
        <rFont val="標楷體"/>
        <family val="4"/>
      </rPr>
      <t>經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</rPr>
      <t>濟</t>
    </r>
  </si>
  <si>
    <r>
      <t xml:space="preserve">              </t>
    </r>
    <r>
      <rPr>
        <sz val="9"/>
        <rFont val="標楷體"/>
        <family val="4"/>
      </rPr>
      <t>林</t>
    </r>
  </si>
  <si>
    <r>
      <rPr>
        <sz val="9"/>
        <rFont val="標楷體"/>
        <family val="4"/>
      </rPr>
      <t>公私有林</t>
    </r>
  </si>
  <si>
    <r>
      <rPr>
        <sz val="9"/>
        <rFont val="標楷體"/>
        <family val="4"/>
      </rPr>
      <t>租地造林</t>
    </r>
  </si>
  <si>
    <r>
      <rPr>
        <sz val="9"/>
        <rFont val="標楷體"/>
        <family val="4"/>
      </rPr>
      <t>面　積</t>
    </r>
  </si>
  <si>
    <r>
      <rPr>
        <sz val="9"/>
        <rFont val="標楷體"/>
        <family val="4"/>
      </rPr>
      <t>數　　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　量</t>
    </r>
  </si>
  <si>
    <r>
      <rPr>
        <sz val="9"/>
        <rFont val="標楷體"/>
        <family val="4"/>
      </rPr>
      <t>林　木</t>
    </r>
  </si>
  <si>
    <r>
      <rPr>
        <sz val="9"/>
        <rFont val="標楷體"/>
        <family val="4"/>
      </rPr>
      <t>竹　類</t>
    </r>
  </si>
  <si>
    <r>
      <rPr>
        <sz val="9"/>
        <rFont val="標楷體"/>
        <family val="4"/>
      </rPr>
      <t>民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    95     </t>
    </r>
    <r>
      <rPr>
        <sz val="9"/>
        <rFont val="標楷體"/>
        <family val="4"/>
      </rPr>
      <t>年</t>
    </r>
  </si>
  <si>
    <r>
      <rPr>
        <sz val="9"/>
        <rFont val="標楷體"/>
        <family val="4"/>
      </rPr>
      <t>保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留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地</t>
    </r>
  </si>
  <si>
    <r>
      <rPr>
        <sz val="9"/>
        <rFont val="標楷體"/>
        <family val="4"/>
      </rPr>
      <t>總　　　　　計</t>
    </r>
  </si>
  <si>
    <r>
      <rPr>
        <sz val="9"/>
        <rFont val="標楷體"/>
        <family val="4"/>
      </rPr>
      <t>保</t>
    </r>
    <r>
      <rPr>
        <sz val="9"/>
        <rFont val="Times New Roman"/>
        <family val="1"/>
      </rPr>
      <t xml:space="preserve">                 </t>
    </r>
    <r>
      <rPr>
        <sz val="9"/>
        <rFont val="標楷體"/>
        <family val="4"/>
      </rPr>
      <t>　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</t>
    </r>
    <r>
      <rPr>
        <sz val="9"/>
        <rFont val="Times New Roman"/>
        <family val="1"/>
      </rPr>
      <t xml:space="preserve">                     </t>
    </r>
    <r>
      <rPr>
        <sz val="9"/>
        <rFont val="標楷體"/>
        <family val="4"/>
      </rPr>
      <t>林</t>
    </r>
  </si>
  <si>
    <r>
      <rPr>
        <sz val="9"/>
        <rFont val="標楷體"/>
        <family val="4"/>
      </rPr>
      <t>合　</t>
    </r>
    <r>
      <rPr>
        <sz val="9"/>
        <rFont val="Times New Roman"/>
        <family val="1"/>
      </rPr>
      <t xml:space="preserve">                  </t>
    </r>
    <r>
      <rPr>
        <sz val="9"/>
        <rFont val="標楷體"/>
        <family val="4"/>
      </rPr>
      <t>　計</t>
    </r>
  </si>
  <si>
    <r>
      <rPr>
        <sz val="9"/>
        <rFont val="標楷體"/>
        <family val="4"/>
      </rPr>
      <t>治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水</t>
    </r>
    <r>
      <rPr>
        <sz val="9"/>
        <rFont val="Times New Roman"/>
        <family val="1"/>
      </rPr>
      <t xml:space="preserve">           </t>
    </r>
    <r>
      <rPr>
        <sz val="9"/>
        <rFont val="標楷體"/>
        <family val="4"/>
      </rPr>
      <t>林</t>
    </r>
  </si>
  <si>
    <r>
      <rPr>
        <sz val="9"/>
        <rFont val="標楷體"/>
        <family val="4"/>
      </rPr>
      <t>保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安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林</t>
    </r>
  </si>
  <si>
    <r>
      <rPr>
        <sz val="9"/>
        <rFont val="標楷體"/>
        <family val="4"/>
      </rPr>
      <t>海　　岸　　林</t>
    </r>
  </si>
  <si>
    <r>
      <rPr>
        <sz val="9"/>
        <rFont val="標楷體"/>
        <family val="4"/>
      </rPr>
      <t>耕地防風林</t>
    </r>
  </si>
  <si>
    <r>
      <rPr>
        <sz val="9"/>
        <rFont val="標楷體"/>
        <family val="4"/>
      </rPr>
      <t>省公路行道樹</t>
    </r>
  </si>
  <si>
    <r>
      <rPr>
        <sz val="9"/>
        <rFont val="標楷體"/>
        <family val="4"/>
      </rPr>
      <t>面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積</t>
    </r>
  </si>
  <si>
    <r>
      <rPr>
        <sz val="9"/>
        <rFont val="標楷體"/>
        <family val="4"/>
      </rPr>
      <t>面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積</t>
    </r>
  </si>
  <si>
    <r>
      <rPr>
        <sz val="9"/>
        <rFont val="標楷體"/>
        <family val="4"/>
      </rPr>
      <t>民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   95    </t>
    </r>
    <r>
      <rPr>
        <sz val="9"/>
        <rFont val="標楷體"/>
        <family val="4"/>
      </rPr>
      <t>年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</si>
  <si>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99    </t>
    </r>
    <r>
      <rPr>
        <b/>
        <sz val="9"/>
        <rFont val="標楷體"/>
        <family val="4"/>
      </rPr>
      <t>年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</si>
  <si>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100   </t>
    </r>
    <r>
      <rPr>
        <b/>
        <sz val="9"/>
        <rFont val="標楷體"/>
        <family val="4"/>
      </rPr>
      <t>年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</si>
  <si>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101   </t>
    </r>
    <r>
      <rPr>
        <b/>
        <sz val="9"/>
        <rFont val="標楷體"/>
        <family val="4"/>
      </rPr>
      <t>年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</si>
  <si>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102   </t>
    </r>
    <r>
      <rPr>
        <b/>
        <sz val="9"/>
        <rFont val="標楷體"/>
        <family val="4"/>
      </rPr>
      <t>年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</si>
  <si>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103   </t>
    </r>
    <r>
      <rPr>
        <b/>
        <sz val="9"/>
        <rFont val="標楷體"/>
        <family val="4"/>
      </rPr>
      <t>年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</si>
  <si>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104   </t>
    </r>
    <r>
      <rPr>
        <b/>
        <sz val="9"/>
        <rFont val="標楷體"/>
        <family val="4"/>
      </rPr>
      <t>年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</si>
  <si>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105   </t>
    </r>
    <r>
      <rPr>
        <b/>
        <sz val="9"/>
        <rFont val="標楷體"/>
        <family val="4"/>
      </rPr>
      <t>年</t>
    </r>
  </si>
  <si>
    <r>
      <rPr>
        <b/>
        <sz val="9"/>
        <rFont val="標楷體"/>
        <family val="4"/>
      </rPr>
      <t xml:space="preserve">臺閩地區
</t>
    </r>
    <r>
      <rPr>
        <b/>
        <sz val="9"/>
        <rFont val="Times New Roman"/>
        <family val="1"/>
      </rPr>
      <t>(Taiwan-Fuchien Region)</t>
    </r>
  </si>
  <si>
    <r>
      <rPr>
        <b/>
        <sz val="9"/>
        <rFont val="標楷體"/>
        <family val="4"/>
      </rPr>
      <t xml:space="preserve">臺灣地區
</t>
    </r>
    <r>
      <rPr>
        <b/>
        <sz val="9"/>
        <rFont val="Times New Roman"/>
        <family val="1"/>
      </rPr>
      <t>(Taiwan Region)</t>
    </r>
  </si>
  <si>
    <t>上半年計</t>
  </si>
  <si>
    <t>下半年計</t>
  </si>
  <si>
    <t>第1季</t>
  </si>
  <si>
    <t>第2季</t>
  </si>
  <si>
    <t>第3季</t>
  </si>
  <si>
    <t>第4季</t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</si>
  <si>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99</t>
    </r>
    <r>
      <rPr>
        <b/>
        <sz val="9"/>
        <rFont val="標楷體"/>
        <family val="4"/>
      </rPr>
      <t>年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</si>
  <si>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100</t>
    </r>
    <r>
      <rPr>
        <b/>
        <sz val="9"/>
        <rFont val="標楷體"/>
        <family val="4"/>
      </rPr>
      <t>年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</si>
  <si>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</rPr>
      <t>年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</si>
  <si>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</rPr>
      <t>年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</si>
  <si>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</rPr>
      <t>年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</si>
  <si>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</rPr>
      <t>年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</si>
  <si>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</rPr>
      <t>年</t>
    </r>
  </si>
  <si>
    <r>
      <rPr>
        <i/>
        <sz val="9"/>
        <rFont val="標楷體"/>
        <family val="4"/>
      </rPr>
      <t>上半年計</t>
    </r>
  </si>
  <si>
    <r>
      <rPr>
        <i/>
        <sz val="9"/>
        <rFont val="標楷體"/>
        <family val="4"/>
      </rPr>
      <t>下半年計</t>
    </r>
  </si>
  <si>
    <r>
      <t xml:space="preserve"> </t>
    </r>
    <r>
      <rPr>
        <sz val="9"/>
        <rFont val="標楷體"/>
        <family val="4"/>
      </rPr>
      <t>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</si>
  <si>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r>
      <t xml:space="preserve"> </t>
    </r>
    <r>
      <rPr>
        <sz val="9"/>
        <rFont val="標楷體"/>
        <family val="4"/>
      </rP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</si>
  <si>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 xml:space="preserve"> </t>
    </r>
    <r>
      <rPr>
        <sz val="9"/>
        <rFont val="標楷體"/>
        <family val="4"/>
      </rPr>
      <t>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</si>
  <si>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 xml:space="preserve"> </t>
    </r>
    <r>
      <rPr>
        <sz val="9"/>
        <rFont val="標楷體"/>
        <family val="4"/>
      </rPr>
      <t>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</si>
  <si>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r>
      <rPr>
        <sz val="9"/>
        <rFont val="標楷體"/>
        <family val="4"/>
      </rPr>
      <t>數　　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　量</t>
    </r>
  </si>
  <si>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類</t>
    </r>
  </si>
  <si>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類</t>
    </r>
  </si>
  <si>
    <t>(Bamboo) Piece,Bush</t>
  </si>
  <si>
    <t xml:space="preserve"> Unit </t>
  </si>
  <si>
    <t xml:space="preserve"> Quantity : (Trees) Stock</t>
  </si>
  <si>
    <t xml:space="preserve"> Area : ha</t>
  </si>
  <si>
    <t xml:space="preserve">   Unit Quantity : (Trees) Stock</t>
  </si>
  <si>
    <t xml:space="preserve">            Area : ha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</si>
  <si>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106   年</t>
    </r>
  </si>
  <si>
    <t>(2017)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</si>
  <si>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107   年</t>
    </r>
  </si>
  <si>
    <t>(2018)</t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</si>
  <si>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106年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</si>
  <si>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107年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</si>
  <si>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15</t>
    </r>
    <r>
      <rPr>
        <sz val="16"/>
        <rFont val="標楷體"/>
        <family val="4"/>
      </rPr>
      <t>　一般造林面積及數量</t>
    </r>
  </si>
  <si>
    <t>(2019)</t>
  </si>
  <si>
    <r>
      <rPr>
        <b/>
        <sz val="9"/>
        <rFont val="標楷體"/>
        <family val="4"/>
      </rPr>
      <t>民國10</t>
    </r>
    <r>
      <rPr>
        <b/>
        <sz val="9"/>
        <rFont val="Times New Roman"/>
        <family val="1"/>
      </rPr>
      <t>8</t>
    </r>
    <r>
      <rPr>
        <b/>
        <sz val="9"/>
        <rFont val="標楷體"/>
        <family val="4"/>
      </rPr>
      <t>年</t>
    </r>
  </si>
  <si>
    <r>
      <t>44</t>
    </r>
    <r>
      <rPr>
        <sz val="8"/>
        <rFont val="標楷體"/>
        <family val="4"/>
      </rPr>
      <t>　造　　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</si>
  <si>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15</t>
    </r>
    <r>
      <rPr>
        <sz val="16"/>
        <rFont val="標楷體"/>
        <family val="4"/>
      </rPr>
      <t>　一般造林面積及數量（續完）</t>
    </r>
  </si>
  <si>
    <r>
      <rPr>
        <sz val="9"/>
        <rFont val="標楷體"/>
        <family val="4"/>
      </rPr>
      <t>　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面積：公頃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</si>
  <si>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數量：（林木）株</t>
    </r>
  </si>
  <si>
    <r>
      <rPr>
        <sz val="9"/>
        <rFont val="標楷體"/>
        <family val="4"/>
      </rPr>
      <t>　　　　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（竹類）支、叢</t>
    </r>
  </si>
  <si>
    <t>按性質分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</si>
  <si>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108   年</t>
    </r>
  </si>
  <si>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 </t>
    </r>
  </si>
  <si>
    <t>Year, Season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</si>
</sst>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  <numFmt numFmtId="221" formatCode="[$-404]AM/PM\ hh:mm:ss"/>
    <numFmt numFmtId="222" formatCode="_-* #,##0.0_-;\-* #,##0.0_-;_-* &quot;-&quot;??_-;_-@_-"/>
    <numFmt numFmtId="223" formatCode="_-* #,##0_-;\-* #,##0_-;_-* &quot;-&quot;??_-;_-@_-"/>
    <numFmt numFmtId="224" formatCode="_-* #\ ###\ ##0_-;\-* #\ ###\ ##0.00_-;_-* &quot;-&quot;_-;_-@_-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3"/>
      <name val="標楷體"/>
      <family val="4"/>
    </font>
    <font>
      <sz val="7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9"/>
      <name val="標楷體"/>
      <family val="4"/>
    </font>
    <font>
      <b/>
      <sz val="7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細明體"/>
      <family val="3"/>
    </font>
    <font>
      <b/>
      <sz val="12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i/>
      <sz val="9"/>
      <name val="標楷體"/>
      <family val="4"/>
    </font>
    <font>
      <i/>
      <sz val="9"/>
      <name val="Times New Roman"/>
      <family val="1"/>
    </font>
    <font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justify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15" fillId="0" borderId="11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distributed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justify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 quotePrefix="1">
      <alignment horizontal="distributed" vertical="center"/>
      <protection locked="0"/>
    </xf>
    <xf numFmtId="213" fontId="19" fillId="0" borderId="0" xfId="0" applyNumberFormat="1" applyFont="1" applyFill="1" applyAlignment="1" applyProtection="1">
      <alignment horizontal="right" vertical="center" wrapText="1"/>
      <protection locked="0"/>
    </xf>
    <xf numFmtId="215" fontId="19" fillId="0" borderId="0" xfId="0" applyNumberFormat="1" applyFont="1" applyFill="1" applyAlignment="1" applyProtection="1">
      <alignment horizontal="right" vertical="center" wrapText="1"/>
      <protection locked="0"/>
    </xf>
    <xf numFmtId="0" fontId="1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 quotePrefix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right" vertical="center" wrapText="1"/>
      <protection locked="0"/>
    </xf>
    <xf numFmtId="212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202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 quotePrefix="1">
      <alignment horizontal="distributed" vertical="center"/>
      <protection locked="0"/>
    </xf>
    <xf numFmtId="202" fontId="20" fillId="0" borderId="0" xfId="0" applyNumberFormat="1" applyFont="1" applyFill="1" applyAlignment="1" applyProtection="1">
      <alignment horizontal="right" vertical="center" wrapText="1"/>
      <protection locked="0"/>
    </xf>
    <xf numFmtId="215" fontId="20" fillId="0" borderId="0" xfId="0" applyNumberFormat="1" applyFont="1" applyFill="1" applyAlignment="1" applyProtection="1">
      <alignment horizontal="right" vertical="center" wrapText="1"/>
      <protection locked="0"/>
    </xf>
    <xf numFmtId="220" fontId="20" fillId="0" borderId="0" xfId="0" applyNumberFormat="1" applyFont="1" applyFill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distributed" vertical="center" wrapText="1"/>
      <protection locked="0"/>
    </xf>
    <xf numFmtId="0" fontId="11" fillId="0" borderId="0" xfId="0" applyFont="1" applyFill="1" applyBorder="1" applyAlignment="1" applyProtection="1" quotePrefix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right" vertical="center" wrapText="1"/>
      <protection locked="0"/>
    </xf>
    <xf numFmtId="212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202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Fill="1" applyAlignment="1" applyProtection="1">
      <alignment vertical="center"/>
      <protection locked="0"/>
    </xf>
    <xf numFmtId="213" fontId="20" fillId="0" borderId="0" xfId="0" applyNumberFormat="1" applyFont="1" applyFill="1" applyAlignment="1" applyProtection="1">
      <alignment horizontal="right" vertical="center" wrapText="1"/>
      <protection locked="0"/>
    </xf>
    <xf numFmtId="0" fontId="20" fillId="0" borderId="0" xfId="0" applyFont="1" applyFill="1" applyBorder="1" applyAlignment="1" applyProtection="1">
      <alignment horizontal="justify" vertical="center" wrapText="1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208" fontId="20" fillId="0" borderId="0" xfId="0" applyNumberFormat="1" applyFont="1" applyFill="1" applyBorder="1" applyAlignment="1" applyProtection="1">
      <alignment vertical="center"/>
      <protection locked="0"/>
    </xf>
    <xf numFmtId="212" fontId="20" fillId="0" borderId="0" xfId="0" applyNumberFormat="1" applyFont="1" applyFill="1" applyBorder="1" applyAlignment="1" applyProtection="1">
      <alignment vertical="center"/>
      <protection locked="0"/>
    </xf>
    <xf numFmtId="202" fontId="20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43" fontId="20" fillId="0" borderId="0" xfId="0" applyNumberFormat="1" applyFont="1" applyFill="1" applyAlignment="1" applyProtection="1">
      <alignment horizontal="right" vertical="center" wrapText="1"/>
      <protection locked="0"/>
    </xf>
    <xf numFmtId="223" fontId="20" fillId="0" borderId="0" xfId="0" applyNumberFormat="1" applyFont="1" applyFill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justify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208" fontId="21" fillId="0" borderId="0" xfId="0" applyNumberFormat="1" applyFont="1" applyFill="1" applyBorder="1" applyAlignment="1" applyProtection="1">
      <alignment vertical="center"/>
      <protection locked="0"/>
    </xf>
    <xf numFmtId="212" fontId="21" fillId="0" borderId="0" xfId="0" applyNumberFormat="1" applyFont="1" applyFill="1" applyBorder="1" applyAlignment="1" applyProtection="1">
      <alignment vertical="center"/>
      <protection locked="0"/>
    </xf>
    <xf numFmtId="202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distributed" vertical="center" wrapText="1" indent="2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41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212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202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distributed" vertical="center" wrapText="1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208" fontId="19" fillId="0" borderId="1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208" fontId="15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justify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horizontal="justify" vertical="center" wrapText="1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212" fontId="5" fillId="0" borderId="0" xfId="0" applyNumberFormat="1" applyFont="1" applyFill="1" applyAlignment="1" applyProtection="1">
      <alignment horizontal="right" vertical="center" wrapText="1"/>
      <protection locked="0"/>
    </xf>
    <xf numFmtId="212" fontId="27" fillId="0" borderId="0" xfId="0" applyNumberFormat="1" applyFont="1" applyFill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distributed" vertical="center" wrapText="1" indent="1"/>
      <protection locked="0"/>
    </xf>
    <xf numFmtId="41" fontId="14" fillId="0" borderId="0" xfId="0" applyNumberFormat="1" applyFont="1" applyFill="1" applyAlignment="1" applyProtection="1">
      <alignment horizontal="right" vertical="center" wrapText="1"/>
      <protection locked="0"/>
    </xf>
    <xf numFmtId="212" fontId="14" fillId="0" borderId="0" xfId="0" applyNumberFormat="1" applyFont="1" applyFill="1" applyAlignment="1" applyProtection="1">
      <alignment horizontal="right" vertical="center" wrapText="1"/>
      <protection locked="0"/>
    </xf>
    <xf numFmtId="202" fontId="14" fillId="0" borderId="0" xfId="0" applyNumberFormat="1" applyFont="1" applyFill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212" fontId="23" fillId="0" borderId="0" xfId="0" applyNumberFormat="1" applyFont="1" applyFill="1" applyAlignment="1" applyProtection="1">
      <alignment horizontal="right" vertical="center" wrapText="1"/>
      <protection locked="0"/>
    </xf>
    <xf numFmtId="1" fontId="14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distributed" vertical="center" wrapText="1" indent="2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208" fontId="5" fillId="0" borderId="10" xfId="0" applyNumberFormat="1" applyFont="1" applyFill="1" applyBorder="1" applyAlignment="1" applyProtection="1">
      <alignment vertical="center"/>
      <protection locked="0"/>
    </xf>
    <xf numFmtId="41" fontId="19" fillId="0" borderId="0" xfId="0" applyNumberFormat="1" applyFont="1" applyFill="1" applyAlignment="1" applyProtection="1">
      <alignment horizontal="right" vertical="center" wrapText="1"/>
      <protection locked="0"/>
    </xf>
    <xf numFmtId="2" fontId="19" fillId="0" borderId="0" xfId="0" applyNumberFormat="1" applyFont="1" applyFill="1" applyAlignment="1" applyProtection="1">
      <alignment horizontal="right" vertical="center" wrapText="1"/>
      <protection locked="0"/>
    </xf>
    <xf numFmtId="202" fontId="19" fillId="0" borderId="0" xfId="0" applyNumberFormat="1" applyFont="1" applyFill="1" applyAlignment="1" applyProtection="1">
      <alignment horizontal="right" vertical="center" wrapText="1"/>
      <protection locked="0"/>
    </xf>
    <xf numFmtId="41" fontId="5" fillId="0" borderId="0" xfId="0" applyNumberFormat="1" applyFont="1" applyFill="1" applyAlignment="1" applyProtection="1">
      <alignment horizontal="right" vertical="center" wrapText="1"/>
      <protection locked="0"/>
    </xf>
    <xf numFmtId="217" fontId="5" fillId="0" borderId="0" xfId="0" applyNumberFormat="1" applyFont="1" applyFill="1" applyAlignment="1" applyProtection="1">
      <alignment horizontal="right" vertical="center" wrapText="1"/>
      <protection locked="0"/>
    </xf>
    <xf numFmtId="202" fontId="5" fillId="0" borderId="0" xfId="0" applyNumberFormat="1" applyFont="1" applyFill="1" applyAlignment="1" applyProtection="1">
      <alignment horizontal="right" vertical="center" wrapText="1"/>
      <protection locked="0"/>
    </xf>
    <xf numFmtId="192" fontId="5" fillId="0" borderId="0" xfId="0" applyNumberFormat="1" applyFont="1" applyFill="1" applyAlignment="1" applyProtection="1">
      <alignment horizontal="right" vertical="center" wrapText="1"/>
      <protection locked="0"/>
    </xf>
    <xf numFmtId="213" fontId="5" fillId="0" borderId="0" xfId="0" applyNumberFormat="1" applyFont="1" applyFill="1" applyAlignment="1" applyProtection="1">
      <alignment horizontal="right" vertical="center" wrapText="1"/>
      <protection locked="0"/>
    </xf>
    <xf numFmtId="0" fontId="20" fillId="0" borderId="0" xfId="0" applyNumberFormat="1" applyFont="1" applyFill="1" applyAlignment="1" applyProtection="1">
      <alignment horizontal="right" vertical="center" wrapText="1"/>
      <protection locked="0"/>
    </xf>
    <xf numFmtId="217" fontId="14" fillId="0" borderId="0" xfId="0" applyNumberFormat="1" applyFont="1" applyFill="1" applyAlignment="1" applyProtection="1">
      <alignment horizontal="right" vertical="center" wrapText="1"/>
      <protection locked="0"/>
    </xf>
    <xf numFmtId="224" fontId="19" fillId="0" borderId="0" xfId="0" applyNumberFormat="1" applyFont="1" applyFill="1" applyAlignment="1" applyProtection="1">
      <alignment horizontal="right" vertical="center" wrapText="1"/>
      <protection locked="0"/>
    </xf>
    <xf numFmtId="212" fontId="14" fillId="0" borderId="0" xfId="0" applyNumberFormat="1" applyFont="1" applyFill="1" applyAlignment="1" applyProtection="1">
      <alignment horizontal="right" vertical="center" wrapText="1"/>
      <protection/>
    </xf>
    <xf numFmtId="202" fontId="14" fillId="0" borderId="0" xfId="0" applyNumberFormat="1" applyFont="1" applyFill="1" applyAlignment="1" applyProtection="1">
      <alignment horizontal="right" vertical="center" wrapText="1"/>
      <protection/>
    </xf>
    <xf numFmtId="41" fontId="14" fillId="0" borderId="0" xfId="0" applyNumberFormat="1" applyFont="1" applyFill="1" applyAlignment="1" applyProtection="1">
      <alignment horizontal="right" vertical="center" wrapText="1"/>
      <protection/>
    </xf>
    <xf numFmtId="212" fontId="23" fillId="0" borderId="0" xfId="0" applyNumberFormat="1" applyFont="1" applyFill="1" applyAlignment="1" applyProtection="1">
      <alignment horizontal="right" vertical="center" wrapText="1"/>
      <protection/>
    </xf>
    <xf numFmtId="41" fontId="22" fillId="0" borderId="0" xfId="0" applyNumberFormat="1" applyFont="1" applyFill="1" applyAlignment="1" applyProtection="1">
      <alignment horizontal="right" vertical="center" wrapText="1"/>
      <protection/>
    </xf>
    <xf numFmtId="217" fontId="22" fillId="0" borderId="0" xfId="0" applyNumberFormat="1" applyFont="1" applyFill="1" applyAlignment="1" applyProtection="1">
      <alignment horizontal="right" vertical="center" wrapText="1"/>
      <protection/>
    </xf>
    <xf numFmtId="202" fontId="22" fillId="0" borderId="0" xfId="0" applyNumberFormat="1" applyFont="1" applyFill="1" applyAlignment="1" applyProtection="1">
      <alignment horizontal="right" vertical="center" wrapText="1"/>
      <protection/>
    </xf>
    <xf numFmtId="41" fontId="5" fillId="0" borderId="0" xfId="0" applyNumberFormat="1" applyFont="1" applyFill="1" applyAlignment="1" applyProtection="1">
      <alignment horizontal="right" vertical="center" wrapText="1"/>
      <protection/>
    </xf>
    <xf numFmtId="213" fontId="22" fillId="0" borderId="0" xfId="0" applyNumberFormat="1" applyFont="1" applyFill="1" applyAlignment="1" applyProtection="1">
      <alignment horizontal="right" vertical="center" wrapText="1"/>
      <protection/>
    </xf>
    <xf numFmtId="213" fontId="20" fillId="0" borderId="0" xfId="0" applyNumberFormat="1" applyFont="1" applyFill="1" applyAlignment="1" applyProtection="1">
      <alignment horizontal="right" vertical="center" wrapText="1"/>
      <protection/>
    </xf>
    <xf numFmtId="202" fontId="20" fillId="0" borderId="0" xfId="0" applyNumberFormat="1" applyFont="1" applyFill="1" applyAlignment="1" applyProtection="1">
      <alignment horizontal="right" vertical="center" wrapText="1"/>
      <protection/>
    </xf>
    <xf numFmtId="215" fontId="20" fillId="0" borderId="0" xfId="0" applyNumberFormat="1" applyFont="1" applyFill="1" applyAlignment="1" applyProtection="1">
      <alignment horizontal="right" vertical="center" wrapText="1"/>
      <protection/>
    </xf>
    <xf numFmtId="43" fontId="20" fillId="0" borderId="0" xfId="0" applyNumberFormat="1" applyFont="1" applyFill="1" applyAlignment="1" applyProtection="1">
      <alignment horizontal="right" vertical="center" wrapText="1"/>
      <protection/>
    </xf>
    <xf numFmtId="223" fontId="20" fillId="0" borderId="0" xfId="0" applyNumberFormat="1" applyFont="1" applyFill="1" applyAlignment="1" applyProtection="1">
      <alignment horizontal="right" vertical="center" wrapText="1"/>
      <protection/>
    </xf>
    <xf numFmtId="220" fontId="20" fillId="0" borderId="0" xfId="0" applyNumberFormat="1" applyFont="1" applyFill="1" applyAlignment="1" applyProtection="1">
      <alignment horizontal="right" vertical="center" wrapText="1"/>
      <protection/>
    </xf>
    <xf numFmtId="213" fontId="21" fillId="0" borderId="0" xfId="0" applyNumberFormat="1" applyFont="1" applyFill="1" applyAlignment="1" applyProtection="1">
      <alignment horizontal="right" vertical="center" wrapText="1"/>
      <protection/>
    </xf>
    <xf numFmtId="202" fontId="21" fillId="0" borderId="0" xfId="0" applyNumberFormat="1" applyFont="1" applyFill="1" applyAlignment="1" applyProtection="1">
      <alignment horizontal="right" vertical="center" wrapText="1"/>
      <protection/>
    </xf>
    <xf numFmtId="215" fontId="21" fillId="0" borderId="0" xfId="0" applyNumberFormat="1" applyFont="1" applyFill="1" applyAlignment="1" applyProtection="1">
      <alignment horizontal="right" vertical="center" wrapText="1"/>
      <protection/>
    </xf>
    <xf numFmtId="41" fontId="21" fillId="0" borderId="0" xfId="0" applyNumberFormat="1" applyFont="1" applyFill="1" applyAlignment="1" applyProtection="1">
      <alignment horizontal="right" vertical="center" wrapText="1"/>
      <protection locked="0"/>
    </xf>
    <xf numFmtId="1" fontId="21" fillId="0" borderId="0" xfId="0" applyNumberFormat="1" applyFont="1" applyFill="1" applyAlignment="1" applyProtection="1">
      <alignment horizontal="right" vertical="center" wrapText="1"/>
      <protection/>
    </xf>
    <xf numFmtId="2" fontId="21" fillId="0" borderId="0" xfId="0" applyNumberFormat="1" applyFont="1" applyFill="1" applyAlignment="1" applyProtection="1">
      <alignment horizontal="right" vertical="center" wrapText="1"/>
      <protection/>
    </xf>
    <xf numFmtId="2" fontId="19" fillId="0" borderId="0" xfId="0" applyNumberFormat="1" applyFont="1" applyFill="1" applyAlignment="1" applyProtection="1">
      <alignment horizontal="right" vertical="center" wrapText="1"/>
      <protection/>
    </xf>
    <xf numFmtId="202" fontId="19" fillId="0" borderId="0" xfId="0" applyNumberFormat="1" applyFont="1" applyFill="1" applyAlignment="1" applyProtection="1">
      <alignment horizontal="right" vertical="center" wrapText="1"/>
      <protection/>
    </xf>
    <xf numFmtId="41" fontId="19" fillId="0" borderId="0" xfId="0" applyNumberFormat="1" applyFont="1" applyFill="1" applyAlignment="1" applyProtection="1">
      <alignment horizontal="right" vertical="center" wrapText="1"/>
      <protection/>
    </xf>
    <xf numFmtId="41" fontId="21" fillId="0" borderId="0" xfId="0" applyNumberFormat="1" applyFont="1" applyFill="1" applyAlignment="1" applyProtection="1">
      <alignment horizontal="right" vertical="center" wrapText="1"/>
      <protection/>
    </xf>
    <xf numFmtId="213" fontId="19" fillId="0" borderId="0" xfId="0" applyNumberFormat="1" applyFont="1" applyFill="1" applyAlignment="1" applyProtection="1">
      <alignment horizontal="right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distributed" vertical="center" wrapText="1"/>
      <protection locked="0"/>
    </xf>
    <xf numFmtId="0" fontId="9" fillId="0" borderId="12" xfId="0" applyFont="1" applyFill="1" applyBorder="1" applyAlignment="1" applyProtection="1">
      <alignment horizontal="distributed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distributed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justify" vertical="center" wrapText="1"/>
      <protection locked="0"/>
    </xf>
    <xf numFmtId="0" fontId="25" fillId="0" borderId="13" xfId="0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justify" vertical="center" wrapText="1"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distributed" vertical="center" wrapText="1" indent="1"/>
      <protection locked="0"/>
    </xf>
    <xf numFmtId="0" fontId="28" fillId="0" borderId="13" xfId="0" applyFont="1" applyFill="1" applyBorder="1" applyAlignment="1" applyProtection="1">
      <alignment horizontal="distributed" vertical="center" wrapText="1" indent="1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distributed" vertical="center" wrapText="1" indent="2"/>
      <protection locked="0"/>
    </xf>
    <xf numFmtId="0" fontId="29" fillId="0" borderId="13" xfId="0" applyFont="1" applyFill="1" applyBorder="1" applyAlignment="1" applyProtection="1">
      <alignment horizontal="distributed" vertical="center" wrapText="1" indent="2"/>
      <protection locked="0"/>
    </xf>
    <xf numFmtId="0" fontId="11" fillId="0" borderId="12" xfId="0" applyFont="1" applyFill="1" applyBorder="1" applyAlignment="1" applyProtection="1">
      <alignment horizontal="justify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view="pageBreakPreview" zoomScale="85" zoomScaleNormal="110" zoomScaleSheetLayoutView="85" zoomScalePageLayoutView="0" workbookViewId="0" topLeftCell="A1">
      <selection activeCell="A11" sqref="A11:B15"/>
    </sheetView>
  </sheetViews>
  <sheetFormatPr defaultColWidth="9.00390625" defaultRowHeight="16.5"/>
  <cols>
    <col min="1" max="1" width="13.50390625" style="93" customWidth="1"/>
    <col min="2" max="2" width="6.625" style="93" customWidth="1"/>
    <col min="3" max="3" width="6.875" style="93" customWidth="1"/>
    <col min="4" max="4" width="7.625" style="93" customWidth="1"/>
    <col min="5" max="5" width="6.125" style="93" customWidth="1"/>
    <col min="6" max="6" width="6.375" style="93" customWidth="1"/>
    <col min="7" max="7" width="7.625" style="93" customWidth="1"/>
    <col min="8" max="8" width="5.75390625" style="93" customWidth="1"/>
    <col min="9" max="9" width="5.875" style="93" customWidth="1"/>
    <col min="10" max="10" width="6.875" style="93" customWidth="1"/>
    <col min="11" max="12" width="5.875" style="93" customWidth="1"/>
    <col min="13" max="13" width="7.625" style="93" customWidth="1"/>
    <col min="14" max="14" width="6.00390625" style="93" customWidth="1"/>
    <col min="15" max="15" width="6.25390625" style="93" customWidth="1"/>
    <col min="16" max="16" width="7.625" style="93" customWidth="1"/>
    <col min="17" max="17" width="6.00390625" style="93" customWidth="1"/>
    <col min="18" max="18" width="6.125" style="93" customWidth="1"/>
    <col min="19" max="19" width="7.625" style="93" customWidth="1"/>
    <col min="20" max="20" width="6.00390625" style="93" customWidth="1"/>
    <col min="21" max="21" width="6.125" style="93" customWidth="1"/>
    <col min="22" max="22" width="7.625" style="93" customWidth="1"/>
    <col min="23" max="23" width="6.125" style="93" customWidth="1"/>
    <col min="24" max="24" width="14.75390625" style="5" customWidth="1"/>
    <col min="25" max="25" width="8.75390625" style="5" customWidth="1"/>
    <col min="26" max="26" width="6.625" style="5" customWidth="1"/>
    <col min="27" max="27" width="9.00390625" style="5" customWidth="1"/>
    <col min="28" max="28" width="7.375" style="5" bestFit="1" customWidth="1"/>
    <col min="29" max="29" width="7.625" style="5" customWidth="1"/>
    <col min="30" max="30" width="9.625" style="5" customWidth="1"/>
    <col min="31" max="31" width="7.75390625" style="5" bestFit="1" customWidth="1"/>
    <col min="32" max="32" width="7.75390625" style="5" customWidth="1"/>
    <col min="33" max="33" width="8.125" style="5" customWidth="1"/>
    <col min="34" max="34" width="6.625" style="5" customWidth="1"/>
    <col min="35" max="35" width="7.375" style="5" customWidth="1"/>
    <col min="36" max="36" width="7.75390625" style="5" bestFit="1" customWidth="1"/>
    <col min="37" max="37" width="6.25390625" style="5" bestFit="1" customWidth="1"/>
    <col min="38" max="38" width="8.00390625" style="5" customWidth="1"/>
    <col min="39" max="39" width="8.625" style="5" customWidth="1"/>
    <col min="40" max="40" width="6.25390625" style="5" bestFit="1" customWidth="1"/>
    <col min="41" max="41" width="6.00390625" style="5" bestFit="1" customWidth="1"/>
    <col min="42" max="42" width="7.125" style="5" bestFit="1" customWidth="1"/>
    <col min="43" max="43" width="6.50390625" style="5" bestFit="1" customWidth="1"/>
    <col min="44" max="16384" width="9.00390625" style="93" customWidth="1"/>
  </cols>
  <sheetData>
    <row r="1" spans="1:43" s="1" customFormat="1" ht="10.5" customHeight="1">
      <c r="A1" s="1" t="s">
        <v>32</v>
      </c>
      <c r="W1" s="2" t="s">
        <v>37</v>
      </c>
      <c r="AQ1" s="2"/>
    </row>
    <row r="2" spans="1:33" s="5" customFormat="1" ht="21" customHeight="1">
      <c r="A2" s="178" t="s">
        <v>110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57" t="s">
        <v>33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3"/>
      <c r="Y2" s="3"/>
      <c r="Z2" s="3"/>
      <c r="AA2" s="3"/>
      <c r="AB2" s="3"/>
      <c r="AC2" s="3"/>
      <c r="AD2" s="3"/>
      <c r="AE2" s="3"/>
      <c r="AF2" s="3"/>
      <c r="AG2" s="4"/>
    </row>
    <row r="3" s="5" customFormat="1" ht="9.75" customHeight="1"/>
    <row r="4" spans="1:43" s="5" customFormat="1" ht="19.5" customHeight="1">
      <c r="A4" s="179" t="s">
        <v>118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58" t="s">
        <v>10</v>
      </c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6"/>
      <c r="Y4" s="6"/>
      <c r="Z4" s="6"/>
      <c r="AA4" s="6"/>
      <c r="AB4" s="6"/>
      <c r="AC4" s="6"/>
      <c r="AD4" s="6"/>
      <c r="AE4" s="6"/>
      <c r="AF4" s="6"/>
      <c r="AG4" s="7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24:43" s="5" customFormat="1" ht="9.75" customHeight="1"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5" customFormat="1" ht="12" customHeight="1">
      <c r="A6" s="9" t="s">
        <v>40</v>
      </c>
      <c r="B6" s="9"/>
      <c r="T6" s="9" t="s">
        <v>103</v>
      </c>
      <c r="U6" s="9"/>
      <c r="X6" s="10"/>
      <c r="Y6" s="8"/>
      <c r="Z6" s="8"/>
      <c r="AA6" s="8"/>
      <c r="AB6" s="8"/>
      <c r="AC6" s="8"/>
      <c r="AD6" s="8"/>
      <c r="AE6" s="8"/>
      <c r="AF6" s="8"/>
      <c r="AG6" s="11"/>
      <c r="AH6" s="8"/>
      <c r="AI6" s="8"/>
      <c r="AJ6" s="8"/>
      <c r="AK6" s="8"/>
      <c r="AL6" s="8"/>
      <c r="AM6" s="8"/>
      <c r="AN6" s="8"/>
      <c r="AO6" s="12"/>
      <c r="AP6" s="13"/>
      <c r="AQ6" s="13"/>
    </row>
    <row r="7" spans="1:43" s="5" customFormat="1" ht="12" customHeight="1">
      <c r="A7" s="9" t="s">
        <v>41</v>
      </c>
      <c r="B7" s="9"/>
      <c r="T7" s="9" t="s">
        <v>102</v>
      </c>
      <c r="U7" s="14"/>
      <c r="V7" s="14"/>
      <c r="W7" s="14"/>
      <c r="X7" s="10"/>
      <c r="Y7" s="8"/>
      <c r="Z7" s="8"/>
      <c r="AA7" s="8"/>
      <c r="AB7" s="8"/>
      <c r="AC7" s="8"/>
      <c r="AD7" s="8"/>
      <c r="AE7" s="8"/>
      <c r="AF7" s="8"/>
      <c r="AG7" s="11"/>
      <c r="AH7" s="8"/>
      <c r="AI7" s="8"/>
      <c r="AJ7" s="8"/>
      <c r="AK7" s="8"/>
      <c r="AL7" s="8"/>
      <c r="AM7" s="8"/>
      <c r="AN7" s="13"/>
      <c r="AO7" s="13"/>
      <c r="AP7" s="13"/>
      <c r="AQ7" s="13"/>
    </row>
    <row r="8" spans="1:43" s="5" customFormat="1" ht="12" customHeight="1">
      <c r="A8" s="9" t="s">
        <v>42</v>
      </c>
      <c r="B8" s="9"/>
      <c r="U8" s="15"/>
      <c r="V8" s="15"/>
      <c r="W8" s="16" t="s">
        <v>98</v>
      </c>
      <c r="X8" s="10"/>
      <c r="Y8" s="8"/>
      <c r="Z8" s="8"/>
      <c r="AA8" s="8"/>
      <c r="AB8" s="8"/>
      <c r="AC8" s="8"/>
      <c r="AD8" s="8"/>
      <c r="AE8" s="8"/>
      <c r="AF8" s="8"/>
      <c r="AG8" s="8"/>
      <c r="AH8" s="17"/>
      <c r="AI8" s="8"/>
      <c r="AJ8" s="8"/>
      <c r="AK8" s="8"/>
      <c r="AL8" s="8"/>
      <c r="AM8" s="8"/>
      <c r="AN8" s="13"/>
      <c r="AO8" s="18"/>
      <c r="AP8" s="18"/>
      <c r="AQ8" s="18"/>
    </row>
    <row r="9" spans="1:43" s="5" customFormat="1" ht="1.5" customHeight="1">
      <c r="A9" s="9"/>
      <c r="B9" s="9"/>
      <c r="T9" s="1"/>
      <c r="U9" s="19"/>
      <c r="V9" s="19"/>
      <c r="W9" s="19"/>
      <c r="X9" s="10"/>
      <c r="Y9" s="8"/>
      <c r="Z9" s="8"/>
      <c r="AA9" s="8"/>
      <c r="AB9" s="8"/>
      <c r="AC9" s="8"/>
      <c r="AD9" s="8"/>
      <c r="AE9" s="8"/>
      <c r="AF9" s="8"/>
      <c r="AG9" s="8"/>
      <c r="AH9" s="17"/>
      <c r="AI9" s="8"/>
      <c r="AJ9" s="8"/>
      <c r="AK9" s="8"/>
      <c r="AL9" s="8"/>
      <c r="AM9" s="8"/>
      <c r="AN9" s="13"/>
      <c r="AO9" s="18"/>
      <c r="AP9" s="18"/>
      <c r="AQ9" s="18"/>
    </row>
    <row r="10" spans="1:43" s="5" customFormat="1" ht="15.75" customHeight="1">
      <c r="A10" s="20"/>
      <c r="B10" s="21"/>
      <c r="C10" s="163" t="s">
        <v>56</v>
      </c>
      <c r="D10" s="165"/>
      <c r="E10" s="164"/>
      <c r="F10" s="174" t="s">
        <v>57</v>
      </c>
      <c r="G10" s="175"/>
      <c r="H10" s="175"/>
      <c r="I10" s="175"/>
      <c r="J10" s="175"/>
      <c r="K10" s="175"/>
      <c r="L10" s="154" t="s">
        <v>11</v>
      </c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8"/>
      <c r="Y10" s="8"/>
      <c r="Z10" s="23"/>
      <c r="AA10" s="23"/>
      <c r="AB10" s="23"/>
      <c r="AC10" s="23"/>
      <c r="AD10" s="23"/>
      <c r="AE10" s="23"/>
      <c r="AF10" s="23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43" s="5" customFormat="1" ht="15.75" customHeight="1">
      <c r="A11" s="168" t="s">
        <v>120</v>
      </c>
      <c r="B11" s="169"/>
      <c r="C11" s="172"/>
      <c r="D11" s="173"/>
      <c r="E11" s="169"/>
      <c r="F11" s="163" t="s">
        <v>58</v>
      </c>
      <c r="G11" s="165"/>
      <c r="H11" s="164"/>
      <c r="I11" s="163" t="s">
        <v>59</v>
      </c>
      <c r="J11" s="165"/>
      <c r="K11" s="164"/>
      <c r="L11" s="155" t="s">
        <v>60</v>
      </c>
      <c r="M11" s="155"/>
      <c r="N11" s="156"/>
      <c r="O11" s="159" t="s">
        <v>61</v>
      </c>
      <c r="P11" s="155"/>
      <c r="Q11" s="156"/>
      <c r="R11" s="159" t="s">
        <v>62</v>
      </c>
      <c r="S11" s="155"/>
      <c r="T11" s="156"/>
      <c r="U11" s="159" t="s">
        <v>63</v>
      </c>
      <c r="V11" s="155"/>
      <c r="W11" s="156"/>
      <c r="X11" s="25"/>
      <c r="Y11" s="25"/>
      <c r="Z11" s="24"/>
      <c r="AA11" s="24"/>
      <c r="AB11" s="24"/>
      <c r="AC11" s="28"/>
      <c r="AD11" s="28"/>
      <c r="AE11" s="28"/>
      <c r="AF11" s="28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3" s="5" customFormat="1" ht="15" customHeight="1">
      <c r="A12" s="168"/>
      <c r="B12" s="169"/>
      <c r="C12" s="160" t="s">
        <v>1</v>
      </c>
      <c r="D12" s="161"/>
      <c r="E12" s="162"/>
      <c r="F12" s="160" t="s">
        <v>3</v>
      </c>
      <c r="G12" s="161"/>
      <c r="H12" s="162"/>
      <c r="I12" s="160" t="s">
        <v>5</v>
      </c>
      <c r="J12" s="161"/>
      <c r="K12" s="162"/>
      <c r="L12" s="161" t="s">
        <v>11</v>
      </c>
      <c r="M12" s="161"/>
      <c r="N12" s="162"/>
      <c r="O12" s="160" t="s">
        <v>12</v>
      </c>
      <c r="P12" s="161"/>
      <c r="Q12" s="162"/>
      <c r="R12" s="160" t="s">
        <v>13</v>
      </c>
      <c r="S12" s="161"/>
      <c r="T12" s="162"/>
      <c r="U12" s="160" t="s">
        <v>14</v>
      </c>
      <c r="V12" s="161"/>
      <c r="W12" s="162"/>
      <c r="X12" s="28"/>
      <c r="Y12" s="8"/>
      <c r="Z12" s="23"/>
      <c r="AA12" s="23"/>
      <c r="AB12" s="23"/>
      <c r="AC12" s="23"/>
      <c r="AD12" s="23"/>
      <c r="AE12" s="23"/>
      <c r="AF12" s="23"/>
      <c r="AG12" s="31"/>
      <c r="AH12" s="31"/>
      <c r="AI12" s="23"/>
      <c r="AJ12" s="23"/>
      <c r="AK12" s="23"/>
      <c r="AL12" s="23"/>
      <c r="AM12" s="23"/>
      <c r="AN12" s="23"/>
      <c r="AO12" s="23"/>
      <c r="AP12" s="23"/>
      <c r="AQ12" s="23"/>
    </row>
    <row r="13" spans="1:43" s="5" customFormat="1" ht="15.75" customHeight="1">
      <c r="A13" s="168"/>
      <c r="B13" s="169"/>
      <c r="C13" s="22" t="s">
        <v>64</v>
      </c>
      <c r="D13" s="163" t="s">
        <v>51</v>
      </c>
      <c r="E13" s="164"/>
      <c r="F13" s="22" t="s">
        <v>65</v>
      </c>
      <c r="G13" s="163" t="s">
        <v>51</v>
      </c>
      <c r="H13" s="164"/>
      <c r="I13" s="32" t="s">
        <v>65</v>
      </c>
      <c r="J13" s="163" t="s">
        <v>51</v>
      </c>
      <c r="K13" s="164"/>
      <c r="L13" s="22" t="s">
        <v>50</v>
      </c>
      <c r="M13" s="163" t="s">
        <v>95</v>
      </c>
      <c r="N13" s="164"/>
      <c r="O13" s="22" t="s">
        <v>50</v>
      </c>
      <c r="P13" s="163" t="s">
        <v>95</v>
      </c>
      <c r="Q13" s="164"/>
      <c r="R13" s="22" t="s">
        <v>50</v>
      </c>
      <c r="S13" s="163" t="s">
        <v>95</v>
      </c>
      <c r="T13" s="164"/>
      <c r="U13" s="32" t="s">
        <v>50</v>
      </c>
      <c r="V13" s="163" t="s">
        <v>95</v>
      </c>
      <c r="W13" s="164"/>
      <c r="X13" s="8"/>
      <c r="Y13" s="8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</row>
    <row r="14" spans="1:43" s="5" customFormat="1" ht="15" customHeight="1">
      <c r="A14" s="168" t="s">
        <v>121</v>
      </c>
      <c r="B14" s="169"/>
      <c r="C14" s="26"/>
      <c r="D14" s="160" t="s">
        <v>6</v>
      </c>
      <c r="E14" s="162"/>
      <c r="F14" s="26"/>
      <c r="G14" s="160" t="s">
        <v>6</v>
      </c>
      <c r="H14" s="162"/>
      <c r="I14" s="33"/>
      <c r="J14" s="160" t="s">
        <v>6</v>
      </c>
      <c r="K14" s="162"/>
      <c r="L14" s="34"/>
      <c r="M14" s="160" t="s">
        <v>6</v>
      </c>
      <c r="N14" s="162"/>
      <c r="O14" s="34"/>
      <c r="P14" s="160" t="s">
        <v>6</v>
      </c>
      <c r="Q14" s="162"/>
      <c r="R14" s="34"/>
      <c r="S14" s="160" t="s">
        <v>6</v>
      </c>
      <c r="T14" s="162"/>
      <c r="U14" s="35"/>
      <c r="V14" s="160" t="s">
        <v>6</v>
      </c>
      <c r="W14" s="162"/>
      <c r="X14" s="36"/>
      <c r="Y14" s="8"/>
      <c r="Z14" s="25"/>
      <c r="AA14" s="23"/>
      <c r="AB14" s="23"/>
      <c r="AC14" s="25"/>
      <c r="AD14" s="23"/>
      <c r="AE14" s="23"/>
      <c r="AF14" s="25"/>
      <c r="AG14" s="23"/>
      <c r="AH14" s="23"/>
      <c r="AI14" s="25"/>
      <c r="AJ14" s="23"/>
      <c r="AK14" s="23"/>
      <c r="AL14" s="25"/>
      <c r="AM14" s="23"/>
      <c r="AN14" s="23"/>
      <c r="AO14" s="25"/>
      <c r="AP14" s="23"/>
      <c r="AQ14" s="23"/>
    </row>
    <row r="15" spans="1:43" s="5" customFormat="1" ht="15.75" customHeight="1">
      <c r="A15" s="168"/>
      <c r="B15" s="169"/>
      <c r="C15" s="34"/>
      <c r="D15" s="26" t="s">
        <v>52</v>
      </c>
      <c r="E15" s="22" t="s">
        <v>96</v>
      </c>
      <c r="F15" s="34"/>
      <c r="G15" s="26" t="s">
        <v>52</v>
      </c>
      <c r="H15" s="22" t="s">
        <v>97</v>
      </c>
      <c r="I15" s="35"/>
      <c r="J15" s="26" t="s">
        <v>52</v>
      </c>
      <c r="K15" s="22" t="s">
        <v>96</v>
      </c>
      <c r="L15" s="34"/>
      <c r="M15" s="26" t="s">
        <v>52</v>
      </c>
      <c r="N15" s="26" t="s">
        <v>53</v>
      </c>
      <c r="O15" s="34"/>
      <c r="P15" s="26" t="s">
        <v>52</v>
      </c>
      <c r="Q15" s="22" t="s">
        <v>53</v>
      </c>
      <c r="R15" s="34"/>
      <c r="S15" s="26" t="s">
        <v>52</v>
      </c>
      <c r="T15" s="22" t="s">
        <v>53</v>
      </c>
      <c r="U15" s="35"/>
      <c r="V15" s="26" t="s">
        <v>52</v>
      </c>
      <c r="W15" s="26" t="s">
        <v>53</v>
      </c>
      <c r="X15" s="36"/>
      <c r="Y15" s="8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</row>
    <row r="16" spans="1:43" s="5" customFormat="1" ht="15" customHeight="1">
      <c r="A16" s="37"/>
      <c r="B16" s="38"/>
      <c r="C16" s="30" t="s">
        <v>0</v>
      </c>
      <c r="D16" s="30" t="s">
        <v>7</v>
      </c>
      <c r="E16" s="30" t="s">
        <v>4</v>
      </c>
      <c r="F16" s="30" t="s">
        <v>0</v>
      </c>
      <c r="G16" s="30" t="s">
        <v>7</v>
      </c>
      <c r="H16" s="30" t="s">
        <v>4</v>
      </c>
      <c r="I16" s="39" t="s">
        <v>0</v>
      </c>
      <c r="J16" s="30" t="s">
        <v>7</v>
      </c>
      <c r="K16" s="30" t="s">
        <v>4</v>
      </c>
      <c r="L16" s="30" t="s">
        <v>0</v>
      </c>
      <c r="M16" s="30" t="s">
        <v>7</v>
      </c>
      <c r="N16" s="30" t="s">
        <v>4</v>
      </c>
      <c r="O16" s="30" t="s">
        <v>0</v>
      </c>
      <c r="P16" s="30" t="s">
        <v>7</v>
      </c>
      <c r="Q16" s="30" t="s">
        <v>4</v>
      </c>
      <c r="R16" s="30" t="s">
        <v>0</v>
      </c>
      <c r="S16" s="30" t="s">
        <v>7</v>
      </c>
      <c r="T16" s="30" t="s">
        <v>4</v>
      </c>
      <c r="U16" s="39" t="s">
        <v>0</v>
      </c>
      <c r="V16" s="30" t="s">
        <v>7</v>
      </c>
      <c r="W16" s="30" t="s">
        <v>4</v>
      </c>
      <c r="X16" s="24"/>
      <c r="Y16" s="24"/>
      <c r="Z16" s="24"/>
      <c r="AA16" s="25"/>
      <c r="AB16" s="25"/>
      <c r="AC16" s="8"/>
      <c r="AD16" s="25"/>
      <c r="AE16" s="25"/>
      <c r="AF16" s="8"/>
      <c r="AG16" s="25"/>
      <c r="AH16" s="25"/>
      <c r="AI16" s="8"/>
      <c r="AJ16" s="25"/>
      <c r="AK16" s="25"/>
      <c r="AL16" s="8"/>
      <c r="AM16" s="25"/>
      <c r="AN16" s="25"/>
      <c r="AO16" s="8"/>
      <c r="AP16" s="25"/>
      <c r="AQ16" s="25"/>
    </row>
    <row r="17" spans="1:43" s="5" customFormat="1" ht="25.5" customHeight="1" hidden="1">
      <c r="A17" s="170" t="s">
        <v>75</v>
      </c>
      <c r="B17" s="171"/>
      <c r="C17" s="40"/>
      <c r="D17" s="40"/>
      <c r="E17" s="40"/>
      <c r="F17" s="40"/>
      <c r="G17" s="40"/>
      <c r="H17" s="40"/>
      <c r="I17" s="40"/>
      <c r="J17" s="40"/>
      <c r="K17" s="40"/>
      <c r="L17" s="41"/>
      <c r="X17" s="36"/>
      <c r="Y17" s="8"/>
      <c r="Z17" s="36"/>
      <c r="AA17" s="24"/>
      <c r="AB17" s="24"/>
      <c r="AC17" s="24"/>
      <c r="AD17" s="24"/>
      <c r="AE17" s="24"/>
      <c r="AF17" s="24"/>
      <c r="AG17" s="24"/>
      <c r="AH17" s="42"/>
      <c r="AI17" s="24"/>
      <c r="AJ17" s="24"/>
      <c r="AK17" s="24"/>
      <c r="AL17" s="24"/>
      <c r="AM17" s="24"/>
      <c r="AN17" s="24"/>
      <c r="AO17" s="24"/>
      <c r="AP17" s="24"/>
      <c r="AQ17" s="24"/>
    </row>
    <row r="18" spans="1:43" s="5" customFormat="1" ht="25.5" customHeight="1" hidden="1">
      <c r="A18" s="25" t="s">
        <v>66</v>
      </c>
      <c r="B18" s="43" t="s">
        <v>2</v>
      </c>
      <c r="C18" s="44">
        <f>SUM(F18+'表15 (完)'!F19)</f>
        <v>289.52</v>
      </c>
      <c r="D18" s="119">
        <f>SUM(G18+'表15 (完)'!G19)</f>
        <v>703632</v>
      </c>
      <c r="E18" s="119">
        <f>SUM(H18+'表15 (完)'!H19)</f>
        <v>6663</v>
      </c>
      <c r="F18" s="44">
        <f>SUM(I18+L18+O18+R18+U18+'表15 (完)'!C19)</f>
        <v>176.47</v>
      </c>
      <c r="G18" s="119">
        <f>SUM(J18+M18+P18+S18+V18+'表15 (完)'!D19)</f>
        <v>526124</v>
      </c>
      <c r="H18" s="119">
        <f>SUM(K18+N18+Q18+T18+W18+'表15 (完)'!E19)</f>
        <v>50</v>
      </c>
      <c r="I18" s="45">
        <v>0</v>
      </c>
      <c r="J18" s="45">
        <v>0</v>
      </c>
      <c r="K18" s="45">
        <v>0</v>
      </c>
      <c r="L18" s="46">
        <v>27.44</v>
      </c>
      <c r="M18" s="119">
        <v>41606</v>
      </c>
      <c r="N18" s="46">
        <v>50</v>
      </c>
      <c r="O18" s="46">
        <v>149.03</v>
      </c>
      <c r="P18" s="119">
        <v>484518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23"/>
      <c r="Y18" s="47"/>
      <c r="Z18" s="48"/>
      <c r="AA18" s="48"/>
      <c r="AB18" s="48"/>
      <c r="AC18" s="49"/>
      <c r="AD18" s="50"/>
      <c r="AE18" s="50"/>
      <c r="AF18" s="49"/>
      <c r="AG18" s="50"/>
      <c r="AH18" s="51"/>
      <c r="AI18" s="51"/>
      <c r="AJ18" s="50"/>
      <c r="AK18" s="51"/>
      <c r="AL18" s="51"/>
      <c r="AM18" s="50"/>
      <c r="AN18" s="51"/>
      <c r="AO18" s="51"/>
      <c r="AP18" s="50"/>
      <c r="AQ18" s="50"/>
    </row>
    <row r="19" spans="1:43" s="5" customFormat="1" ht="26.25" customHeight="1">
      <c r="A19" s="166" t="s">
        <v>74</v>
      </c>
      <c r="B19" s="167"/>
      <c r="C19" s="44"/>
      <c r="D19" s="119"/>
      <c r="E19" s="119"/>
      <c r="F19" s="44"/>
      <c r="G19" s="119"/>
      <c r="H19" s="119"/>
      <c r="I19" s="45"/>
      <c r="J19" s="45"/>
      <c r="K19" s="45"/>
      <c r="L19" s="46"/>
      <c r="M19" s="119"/>
      <c r="N19" s="46"/>
      <c r="O19" s="46"/>
      <c r="P19" s="119"/>
      <c r="Q19" s="45"/>
      <c r="R19" s="45"/>
      <c r="S19" s="45"/>
      <c r="T19" s="45"/>
      <c r="U19" s="45"/>
      <c r="V19" s="45"/>
      <c r="W19" s="45"/>
      <c r="X19" s="23"/>
      <c r="Y19" s="47"/>
      <c r="Z19" s="48"/>
      <c r="AA19" s="48"/>
      <c r="AB19" s="48"/>
      <c r="AC19" s="49"/>
      <c r="AD19" s="50"/>
      <c r="AE19" s="50"/>
      <c r="AF19" s="49"/>
      <c r="AG19" s="50"/>
      <c r="AH19" s="51"/>
      <c r="AI19" s="51"/>
      <c r="AJ19" s="50"/>
      <c r="AK19" s="51"/>
      <c r="AL19" s="51"/>
      <c r="AM19" s="50"/>
      <c r="AN19" s="51"/>
      <c r="AO19" s="51"/>
      <c r="AP19" s="50"/>
      <c r="AQ19" s="50"/>
    </row>
    <row r="20" spans="1:43" s="63" customFormat="1" ht="27.75" customHeight="1">
      <c r="A20" s="52" t="s">
        <v>67</v>
      </c>
      <c r="B20" s="53" t="s">
        <v>25</v>
      </c>
      <c r="C20" s="137">
        <f>SUM(F20+'表15 (完)'!F21)</f>
        <v>862.61</v>
      </c>
      <c r="D20" s="138">
        <f>SUM(G20+'表15 (完)'!G21)</f>
        <v>1466089</v>
      </c>
      <c r="E20" s="138">
        <f>SUM(H20+'表15 (完)'!H21)</f>
        <v>600</v>
      </c>
      <c r="F20" s="137">
        <f>SUM(I20+L20+O20+R20+U20+'表15 (完)'!C21)</f>
        <v>204.16</v>
      </c>
      <c r="G20" s="138">
        <f>SUM(J20+M20+P20+S20+V20+'表15 (完)'!D21)</f>
        <v>578656</v>
      </c>
      <c r="H20" s="139">
        <f>SUM(K20+N20+Q20+T20+W20+'表15 (完)'!E21)</f>
        <v>0</v>
      </c>
      <c r="I20" s="64">
        <v>31.6</v>
      </c>
      <c r="J20" s="54">
        <v>63220</v>
      </c>
      <c r="K20" s="55">
        <v>0</v>
      </c>
      <c r="L20" s="64">
        <v>15</v>
      </c>
      <c r="M20" s="54">
        <v>22500</v>
      </c>
      <c r="N20" s="55">
        <v>0</v>
      </c>
      <c r="O20" s="125">
        <v>157.56</v>
      </c>
      <c r="P20" s="54">
        <v>492936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7"/>
      <c r="Y20" s="58"/>
      <c r="Z20" s="59"/>
      <c r="AA20" s="59"/>
      <c r="AB20" s="59"/>
      <c r="AC20" s="60"/>
      <c r="AD20" s="61"/>
      <c r="AE20" s="61"/>
      <c r="AF20" s="60"/>
      <c r="AG20" s="61"/>
      <c r="AH20" s="62"/>
      <c r="AI20" s="62"/>
      <c r="AJ20" s="61"/>
      <c r="AK20" s="62"/>
      <c r="AL20" s="62"/>
      <c r="AM20" s="61"/>
      <c r="AN20" s="62"/>
      <c r="AO20" s="62"/>
      <c r="AP20" s="61"/>
      <c r="AQ20" s="61"/>
    </row>
    <row r="21" spans="1:43" s="63" customFormat="1" ht="27.75" customHeight="1">
      <c r="A21" s="52" t="s">
        <v>68</v>
      </c>
      <c r="B21" s="53" t="s">
        <v>26</v>
      </c>
      <c r="C21" s="137">
        <f>SUM(F21+'表15 (完)'!F22)</f>
        <v>1791.27</v>
      </c>
      <c r="D21" s="138">
        <f>SUM(G21+'表15 (完)'!G22)</f>
        <v>1376348</v>
      </c>
      <c r="E21" s="138">
        <f>SUM(H21+'表15 (完)'!H22)</f>
        <v>1530</v>
      </c>
      <c r="F21" s="137">
        <f>SUM(I21+L21+O21+R21+U21+'表15 (完)'!C22)</f>
        <v>210.76</v>
      </c>
      <c r="G21" s="138">
        <f>SUM(J21+M21+P21+S21+V21+'表15 (完)'!D22)</f>
        <v>416966</v>
      </c>
      <c r="H21" s="139">
        <f>SUM(K21+N21+Q21+T21+W21+'表15 (完)'!E22)</f>
        <v>0</v>
      </c>
      <c r="I21" s="64">
        <v>90.5</v>
      </c>
      <c r="J21" s="54">
        <v>60775</v>
      </c>
      <c r="K21" s="55">
        <v>0</v>
      </c>
      <c r="L21" s="64">
        <v>8</v>
      </c>
      <c r="M21" s="54">
        <v>12100</v>
      </c>
      <c r="N21" s="55">
        <v>0</v>
      </c>
      <c r="O21" s="125">
        <v>112.26</v>
      </c>
      <c r="P21" s="54">
        <v>344091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7"/>
      <c r="Y21" s="58"/>
      <c r="Z21" s="59"/>
      <c r="AA21" s="59"/>
      <c r="AB21" s="59"/>
      <c r="AC21" s="60"/>
      <c r="AD21" s="61"/>
      <c r="AE21" s="61"/>
      <c r="AF21" s="60"/>
      <c r="AG21" s="61"/>
      <c r="AH21" s="62"/>
      <c r="AI21" s="62"/>
      <c r="AJ21" s="61"/>
      <c r="AK21" s="62"/>
      <c r="AL21" s="62"/>
      <c r="AM21" s="61"/>
      <c r="AN21" s="62"/>
      <c r="AO21" s="62"/>
      <c r="AP21" s="61"/>
      <c r="AQ21" s="61"/>
    </row>
    <row r="22" spans="1:43" s="63" customFormat="1" ht="27.75" customHeight="1">
      <c r="A22" s="52" t="s">
        <v>69</v>
      </c>
      <c r="B22" s="53" t="s">
        <v>27</v>
      </c>
      <c r="C22" s="137">
        <f>SUM(F22+'表15 (完)'!F23)</f>
        <v>1636.49</v>
      </c>
      <c r="D22" s="138">
        <f>SUM(G22+'表15 (完)'!G23)</f>
        <v>1410541</v>
      </c>
      <c r="E22" s="139">
        <f>SUM(H22+'表15 (完)'!H23)</f>
        <v>0</v>
      </c>
      <c r="F22" s="137">
        <f>SUM(I22+L22+O22+R22+U22+'表15 (完)'!C23)</f>
        <v>212.76000000000002</v>
      </c>
      <c r="G22" s="138">
        <f>SUM(J22+M22+P22+S22+V22+'表15 (完)'!D23)</f>
        <v>608726</v>
      </c>
      <c r="H22" s="139">
        <f>SUM(K22+N22+Q22+T22+W22+'表15 (完)'!E23)</f>
        <v>0</v>
      </c>
      <c r="I22" s="64">
        <v>18.64</v>
      </c>
      <c r="J22" s="54">
        <v>25280</v>
      </c>
      <c r="K22" s="55">
        <v>0</v>
      </c>
      <c r="L22" s="64">
        <v>34.1</v>
      </c>
      <c r="M22" s="54">
        <v>51275</v>
      </c>
      <c r="N22" s="55">
        <v>0</v>
      </c>
      <c r="O22" s="125">
        <v>160.02</v>
      </c>
      <c r="P22" s="54">
        <v>532171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7"/>
      <c r="Y22" s="58"/>
      <c r="Z22" s="59"/>
      <c r="AA22" s="59"/>
      <c r="AB22" s="59"/>
      <c r="AC22" s="60"/>
      <c r="AD22" s="61"/>
      <c r="AE22" s="61"/>
      <c r="AF22" s="60"/>
      <c r="AG22" s="61"/>
      <c r="AH22" s="62"/>
      <c r="AI22" s="62"/>
      <c r="AJ22" s="61"/>
      <c r="AK22" s="62"/>
      <c r="AL22" s="62"/>
      <c r="AM22" s="61"/>
      <c r="AN22" s="62"/>
      <c r="AO22" s="62"/>
      <c r="AP22" s="61"/>
      <c r="AQ22" s="61"/>
    </row>
    <row r="23" spans="1:43" s="63" customFormat="1" ht="27.75" customHeight="1">
      <c r="A23" s="52" t="s">
        <v>70</v>
      </c>
      <c r="B23" s="53" t="s">
        <v>29</v>
      </c>
      <c r="C23" s="137">
        <f>SUM(F23+'表15 (完)'!F24)</f>
        <v>855.37</v>
      </c>
      <c r="D23" s="138">
        <f>SUM(G23+'表15 (完)'!G24)</f>
        <v>1190925</v>
      </c>
      <c r="E23" s="139">
        <f>SUM(H23+'表15 (完)'!H24)</f>
        <v>0</v>
      </c>
      <c r="F23" s="137">
        <f>SUM(I23+L23+O23+R23+U23+'表15 (完)'!C24)</f>
        <v>257.49</v>
      </c>
      <c r="G23" s="138">
        <f>SUM(J23+M23+P23+S23+V23+'表15 (完)'!D24)</f>
        <v>706614</v>
      </c>
      <c r="H23" s="139">
        <f>SUM(K23+N23+Q23+T23+W23+'表15 (完)'!E24)</f>
        <v>0</v>
      </c>
      <c r="I23" s="125">
        <v>60.11</v>
      </c>
      <c r="J23" s="54">
        <v>131625</v>
      </c>
      <c r="K23" s="55">
        <v>0</v>
      </c>
      <c r="L23" s="64">
        <v>12.32</v>
      </c>
      <c r="M23" s="54">
        <v>16480</v>
      </c>
      <c r="N23" s="55">
        <v>0</v>
      </c>
      <c r="O23" s="125">
        <v>185.06</v>
      </c>
      <c r="P23" s="54">
        <v>558509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7"/>
      <c r="Y23" s="58"/>
      <c r="Z23" s="59"/>
      <c r="AA23" s="59"/>
      <c r="AB23" s="59"/>
      <c r="AC23" s="60"/>
      <c r="AD23" s="61"/>
      <c r="AE23" s="61"/>
      <c r="AF23" s="60"/>
      <c r="AG23" s="61"/>
      <c r="AH23" s="62"/>
      <c r="AI23" s="62"/>
      <c r="AJ23" s="61"/>
      <c r="AK23" s="62"/>
      <c r="AL23" s="62"/>
      <c r="AM23" s="61"/>
      <c r="AN23" s="62"/>
      <c r="AO23" s="62"/>
      <c r="AP23" s="61"/>
      <c r="AQ23" s="61"/>
    </row>
    <row r="24" spans="1:43" s="63" customFormat="1" ht="27.75" customHeight="1">
      <c r="A24" s="52" t="s">
        <v>71</v>
      </c>
      <c r="B24" s="53" t="s">
        <v>30</v>
      </c>
      <c r="C24" s="137">
        <f>SUM(F24+'表15 (完)'!F25)</f>
        <v>811.33</v>
      </c>
      <c r="D24" s="138">
        <f>SUM(G24+'表15 (完)'!G25)</f>
        <v>1235915</v>
      </c>
      <c r="E24" s="139">
        <f>SUM(H24+'表15 (完)'!H25)</f>
        <v>0</v>
      </c>
      <c r="F24" s="137">
        <f>SUM(I24+L24+O24+R24+U24+'表15 (完)'!C25)</f>
        <v>253.62</v>
      </c>
      <c r="G24" s="138">
        <f>SUM(J24+M24+P24+S24+V24+'表15 (完)'!D25)</f>
        <v>617212</v>
      </c>
      <c r="H24" s="139">
        <f>SUM(K24+N24+Q24+T24+W24+'表15 (完)'!E25)</f>
        <v>0</v>
      </c>
      <c r="I24" s="56">
        <v>65.80000000000001</v>
      </c>
      <c r="J24" s="54">
        <v>164500</v>
      </c>
      <c r="K24" s="55">
        <v>0</v>
      </c>
      <c r="L24" s="64">
        <v>8.85</v>
      </c>
      <c r="M24" s="54">
        <v>10275</v>
      </c>
      <c r="N24" s="55">
        <v>0</v>
      </c>
      <c r="O24" s="125">
        <v>178.97</v>
      </c>
      <c r="P24" s="54">
        <v>442437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65"/>
      <c r="Y24" s="65"/>
      <c r="Z24" s="66"/>
      <c r="AA24" s="67"/>
      <c r="AB24" s="67"/>
      <c r="AC24" s="68"/>
      <c r="AD24" s="69"/>
      <c r="AE24" s="69"/>
      <c r="AF24" s="68"/>
      <c r="AG24" s="69"/>
      <c r="AH24" s="70"/>
      <c r="AI24" s="70"/>
      <c r="AJ24" s="69"/>
      <c r="AK24" s="70"/>
      <c r="AL24" s="70"/>
      <c r="AM24" s="69"/>
      <c r="AN24" s="70"/>
      <c r="AO24" s="70"/>
      <c r="AP24" s="69"/>
      <c r="AQ24" s="69"/>
    </row>
    <row r="25" spans="1:43" s="63" customFormat="1" ht="27.75" customHeight="1">
      <c r="A25" s="52" t="s">
        <v>72</v>
      </c>
      <c r="B25" s="53" t="s">
        <v>31</v>
      </c>
      <c r="C25" s="137">
        <f>SUM(F25+'表15 (完)'!F26)</f>
        <v>692.11</v>
      </c>
      <c r="D25" s="138">
        <f>SUM(G25+'表15 (完)'!G26)</f>
        <v>1095681</v>
      </c>
      <c r="E25" s="139">
        <f>SUM(H25+'表15 (完)'!H26)</f>
        <v>0</v>
      </c>
      <c r="F25" s="137">
        <f>SUM(I25+L25+O25+R25+U25+'表15 (完)'!C26)</f>
        <v>201.78</v>
      </c>
      <c r="G25" s="138">
        <f>SUM(J25+M25+P25+S25+V25+'表15 (完)'!D26)</f>
        <v>540341</v>
      </c>
      <c r="H25" s="139">
        <f>SUM(K25+N25+Q25+T25+W25+'表15 (完)'!E26)</f>
        <v>0</v>
      </c>
      <c r="I25" s="56">
        <v>49.629999999999995</v>
      </c>
      <c r="J25" s="54">
        <v>119955</v>
      </c>
      <c r="K25" s="55">
        <v>0</v>
      </c>
      <c r="L25" s="64">
        <v>19.47</v>
      </c>
      <c r="M25" s="54">
        <v>29315</v>
      </c>
      <c r="N25" s="55">
        <v>0</v>
      </c>
      <c r="O25" s="125">
        <v>132.68</v>
      </c>
      <c r="P25" s="54">
        <v>391071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65"/>
      <c r="Y25" s="65"/>
      <c r="Z25" s="66"/>
      <c r="AA25" s="67"/>
      <c r="AB25" s="67"/>
      <c r="AC25" s="68"/>
      <c r="AD25" s="69"/>
      <c r="AE25" s="69"/>
      <c r="AF25" s="68"/>
      <c r="AG25" s="69"/>
      <c r="AH25" s="70"/>
      <c r="AI25" s="70"/>
      <c r="AJ25" s="69"/>
      <c r="AK25" s="70"/>
      <c r="AL25" s="70"/>
      <c r="AM25" s="69"/>
      <c r="AN25" s="70"/>
      <c r="AO25" s="70"/>
      <c r="AP25" s="69"/>
      <c r="AQ25" s="69"/>
    </row>
    <row r="26" spans="1:43" s="63" customFormat="1" ht="27.75" customHeight="1">
      <c r="A26" s="52" t="s">
        <v>73</v>
      </c>
      <c r="B26" s="53" t="s">
        <v>35</v>
      </c>
      <c r="C26" s="137">
        <f>SUM(F26+'表15 (完)'!F27)</f>
        <v>567.7</v>
      </c>
      <c r="D26" s="138">
        <f>SUM(G26+'表15 (完)'!G27)</f>
        <v>882555</v>
      </c>
      <c r="E26" s="139">
        <f>SUM(H26+'表15 (完)'!H27)</f>
        <v>0</v>
      </c>
      <c r="F26" s="137">
        <f>SUM(I26+L26+O26+R26+U26+'表15 (完)'!C27)</f>
        <v>138.67000000000002</v>
      </c>
      <c r="G26" s="138">
        <f>SUM(J26+M26+P26+S26+V26+'表15 (完)'!D27)</f>
        <v>334875</v>
      </c>
      <c r="H26" s="139">
        <f>SUM(K26+N26+Q26+T26+W26+'表15 (完)'!E27)</f>
        <v>0</v>
      </c>
      <c r="I26" s="64">
        <v>37.62</v>
      </c>
      <c r="J26" s="54">
        <v>80298</v>
      </c>
      <c r="K26" s="55">
        <f aca="true" t="shared" si="0" ref="K26:W26">K30+K33</f>
        <v>0</v>
      </c>
      <c r="L26" s="56">
        <v>14.46</v>
      </c>
      <c r="M26" s="54">
        <v>21690</v>
      </c>
      <c r="N26" s="55">
        <f t="shared" si="0"/>
        <v>0</v>
      </c>
      <c r="O26" s="56">
        <v>86.59</v>
      </c>
      <c r="P26" s="54">
        <v>232887</v>
      </c>
      <c r="Q26" s="55">
        <f t="shared" si="0"/>
        <v>0</v>
      </c>
      <c r="R26" s="55">
        <f t="shared" si="0"/>
        <v>0</v>
      </c>
      <c r="S26" s="55">
        <f t="shared" si="0"/>
        <v>0</v>
      </c>
      <c r="T26" s="55">
        <f t="shared" si="0"/>
        <v>0</v>
      </c>
      <c r="U26" s="55">
        <f t="shared" si="0"/>
        <v>0</v>
      </c>
      <c r="V26" s="55">
        <f t="shared" si="0"/>
        <v>0</v>
      </c>
      <c r="W26" s="55">
        <f t="shared" si="0"/>
        <v>0</v>
      </c>
      <c r="X26" s="57"/>
      <c r="Y26" s="58"/>
      <c r="Z26" s="59"/>
      <c r="AA26" s="59"/>
      <c r="AB26" s="59"/>
      <c r="AC26" s="60"/>
      <c r="AD26" s="61"/>
      <c r="AE26" s="61"/>
      <c r="AF26" s="60"/>
      <c r="AG26" s="61"/>
      <c r="AH26" s="62"/>
      <c r="AI26" s="62"/>
      <c r="AJ26" s="61"/>
      <c r="AK26" s="62"/>
      <c r="AL26" s="62"/>
      <c r="AM26" s="61"/>
      <c r="AN26" s="62"/>
      <c r="AO26" s="62"/>
      <c r="AP26" s="61"/>
      <c r="AQ26" s="61"/>
    </row>
    <row r="27" spans="1:43" s="63" customFormat="1" ht="27.75" customHeight="1">
      <c r="A27" s="52" t="s">
        <v>104</v>
      </c>
      <c r="B27" s="53" t="s">
        <v>105</v>
      </c>
      <c r="C27" s="137">
        <v>317.84000000000003</v>
      </c>
      <c r="D27" s="138">
        <v>635517</v>
      </c>
      <c r="E27" s="139">
        <f>SUM(H27+'表15 (完)'!H28)</f>
        <v>0</v>
      </c>
      <c r="F27" s="137">
        <v>112.72</v>
      </c>
      <c r="G27" s="138">
        <v>310047</v>
      </c>
      <c r="H27" s="139">
        <v>0</v>
      </c>
      <c r="I27" s="64">
        <v>36.09</v>
      </c>
      <c r="J27" s="54">
        <v>90806</v>
      </c>
      <c r="K27" s="55">
        <v>0</v>
      </c>
      <c r="L27" s="117">
        <v>0</v>
      </c>
      <c r="M27" s="117">
        <v>0</v>
      </c>
      <c r="N27" s="55">
        <v>0</v>
      </c>
      <c r="O27" s="56">
        <v>76.63</v>
      </c>
      <c r="P27" s="54">
        <v>219241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57"/>
      <c r="Y27" s="58"/>
      <c r="Z27" s="59"/>
      <c r="AA27" s="59"/>
      <c r="AB27" s="59"/>
      <c r="AC27" s="60"/>
      <c r="AD27" s="61"/>
      <c r="AE27" s="61"/>
      <c r="AF27" s="60"/>
      <c r="AG27" s="61"/>
      <c r="AH27" s="62"/>
      <c r="AI27" s="62"/>
      <c r="AJ27" s="61"/>
      <c r="AK27" s="62"/>
      <c r="AL27" s="62"/>
      <c r="AM27" s="61"/>
      <c r="AN27" s="62"/>
      <c r="AO27" s="62"/>
      <c r="AP27" s="61"/>
      <c r="AQ27" s="61"/>
    </row>
    <row r="28" spans="1:43" s="63" customFormat="1" ht="27.75" customHeight="1">
      <c r="A28" s="52" t="s">
        <v>106</v>
      </c>
      <c r="B28" s="53" t="s">
        <v>107</v>
      </c>
      <c r="C28" s="137">
        <f>SUM(F28+'表15 (完)'!F29)</f>
        <v>274.75</v>
      </c>
      <c r="D28" s="138">
        <f>SUM(G28+'表15 (完)'!G29)</f>
        <v>498644</v>
      </c>
      <c r="E28" s="139">
        <f>SUM(H28+'表15 (完)'!H29)</f>
        <v>0</v>
      </c>
      <c r="F28" s="137">
        <f>SUM(I28+L28+O28+R28+U28+'表15 (完)'!C29)</f>
        <v>79.6</v>
      </c>
      <c r="G28" s="138">
        <f>SUM(J28+M28+P28+S28+V28+'表15 (完)'!D29)</f>
        <v>223907</v>
      </c>
      <c r="H28" s="139">
        <f>SUM(K28+N28+Q28+T28+W28+'表15 (完)'!E29)</f>
        <v>0</v>
      </c>
      <c r="I28" s="64">
        <v>8.41</v>
      </c>
      <c r="J28" s="54">
        <v>8805</v>
      </c>
      <c r="K28" s="55">
        <v>0</v>
      </c>
      <c r="L28" s="71">
        <v>15.78</v>
      </c>
      <c r="M28" s="72">
        <v>23670</v>
      </c>
      <c r="N28" s="55">
        <v>0</v>
      </c>
      <c r="O28" s="56">
        <v>55.41</v>
      </c>
      <c r="P28" s="54">
        <v>191432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7"/>
      <c r="Y28" s="58"/>
      <c r="Z28" s="59"/>
      <c r="AA28" s="59"/>
      <c r="AB28" s="59"/>
      <c r="AC28" s="60"/>
      <c r="AD28" s="61"/>
      <c r="AE28" s="61"/>
      <c r="AF28" s="60"/>
      <c r="AG28" s="61"/>
      <c r="AH28" s="62"/>
      <c r="AI28" s="62"/>
      <c r="AJ28" s="61"/>
      <c r="AK28" s="62"/>
      <c r="AL28" s="62"/>
      <c r="AM28" s="61"/>
      <c r="AN28" s="62"/>
      <c r="AO28" s="62"/>
      <c r="AP28" s="61"/>
      <c r="AQ28" s="61"/>
    </row>
    <row r="29" spans="1:43" s="63" customFormat="1" ht="27.75" customHeight="1">
      <c r="A29" s="52" t="s">
        <v>119</v>
      </c>
      <c r="B29" s="53" t="s">
        <v>111</v>
      </c>
      <c r="C29" s="137">
        <f>SUM(F29+'表15 (完)'!F30)</f>
        <v>212.5306</v>
      </c>
      <c r="D29" s="138">
        <f>SUM(G29+'表15 (完)'!G30)</f>
        <v>404242</v>
      </c>
      <c r="E29" s="139">
        <f>SUM(H29+'表15 (完)'!H30)</f>
        <v>0</v>
      </c>
      <c r="F29" s="137">
        <f>SUM(I29+L29+O29+R29+U29+'表15 (完)'!C30)</f>
        <v>61.14</v>
      </c>
      <c r="G29" s="138">
        <f>SUM(J29+M29+P29+S29+V29+'表15 (完)'!D30)</f>
        <v>166173</v>
      </c>
      <c r="H29" s="139">
        <f>SUM(K29+N29+Q29+T29+W29+'表15 (完)'!E30)</f>
        <v>0</v>
      </c>
      <c r="I29" s="137">
        <f>I30+I33</f>
        <v>8.48</v>
      </c>
      <c r="J29" s="138">
        <f>J30+J33</f>
        <v>14189</v>
      </c>
      <c r="K29" s="139">
        <f aca="true" t="shared" si="1" ref="K29:V29">K30+K33</f>
        <v>0</v>
      </c>
      <c r="L29" s="140">
        <f t="shared" si="1"/>
        <v>15.799999999999999</v>
      </c>
      <c r="M29" s="141">
        <f t="shared" si="1"/>
        <v>23700</v>
      </c>
      <c r="N29" s="139">
        <f t="shared" si="1"/>
        <v>0</v>
      </c>
      <c r="O29" s="142">
        <f t="shared" si="1"/>
        <v>36.86</v>
      </c>
      <c r="P29" s="138">
        <f t="shared" si="1"/>
        <v>128284</v>
      </c>
      <c r="Q29" s="139">
        <f t="shared" si="1"/>
        <v>0</v>
      </c>
      <c r="R29" s="139">
        <f t="shared" si="1"/>
        <v>0</v>
      </c>
      <c r="S29" s="139">
        <f t="shared" si="1"/>
        <v>0</v>
      </c>
      <c r="T29" s="139">
        <f t="shared" si="1"/>
        <v>0</v>
      </c>
      <c r="U29" s="139">
        <f t="shared" si="1"/>
        <v>0</v>
      </c>
      <c r="V29" s="139">
        <f t="shared" si="1"/>
        <v>0</v>
      </c>
      <c r="W29" s="139">
        <f>W30+W33</f>
        <v>0</v>
      </c>
      <c r="X29" s="57"/>
      <c r="Y29" s="58"/>
      <c r="Z29" s="59"/>
      <c r="AA29" s="59"/>
      <c r="AB29" s="59"/>
      <c r="AC29" s="60"/>
      <c r="AD29" s="61"/>
      <c r="AE29" s="61"/>
      <c r="AF29" s="60"/>
      <c r="AG29" s="61"/>
      <c r="AH29" s="62"/>
      <c r="AI29" s="62"/>
      <c r="AJ29" s="61"/>
      <c r="AK29" s="62"/>
      <c r="AL29" s="62"/>
      <c r="AM29" s="61"/>
      <c r="AN29" s="62"/>
      <c r="AO29" s="62"/>
      <c r="AP29" s="61"/>
      <c r="AQ29" s="61"/>
    </row>
    <row r="30" spans="1:43" s="80" customFormat="1" ht="27.75" customHeight="1">
      <c r="A30" s="176" t="s">
        <v>76</v>
      </c>
      <c r="B30" s="177"/>
      <c r="C30" s="143">
        <f>SUM(F30+'表15 (完)'!F31)</f>
        <v>76.94059999999999</v>
      </c>
      <c r="D30" s="144">
        <f>SUM(G30+'表15 (完)'!G31)</f>
        <v>148402</v>
      </c>
      <c r="E30" s="139">
        <f>SUM(H30+'表15 (完)'!H31)</f>
        <v>0</v>
      </c>
      <c r="F30" s="143">
        <f>SUM(I30+L30+O30+R30+U30+'表15 (完)'!C31)</f>
        <v>41</v>
      </c>
      <c r="G30" s="144">
        <f>SUM(J30+M30+P30+S30+V30+'表15 (完)'!D31)</f>
        <v>91477</v>
      </c>
      <c r="H30" s="145">
        <f>SUM(K30+N30+Q30+T30+W30+'表15 (完)'!E31)</f>
        <v>0</v>
      </c>
      <c r="I30" s="146">
        <f>SUM(I31:I32)</f>
        <v>0</v>
      </c>
      <c r="J30" s="146">
        <f>SUM(J31:J32)</f>
        <v>0</v>
      </c>
      <c r="K30" s="145">
        <f aca="true" t="shared" si="2" ref="K30:W30">SUM(K31:K32)</f>
        <v>0</v>
      </c>
      <c r="L30" s="143">
        <f>SUM(L31:L32)</f>
        <v>15.799999999999999</v>
      </c>
      <c r="M30" s="147">
        <f>SUM(M31:M32)</f>
        <v>23700</v>
      </c>
      <c r="N30" s="145">
        <f t="shared" si="2"/>
        <v>0</v>
      </c>
      <c r="O30" s="148">
        <f>SUM(O31:O32)</f>
        <v>25.200000000000003</v>
      </c>
      <c r="P30" s="144">
        <f>SUM(P31:P32)</f>
        <v>67777</v>
      </c>
      <c r="Q30" s="145">
        <f t="shared" si="2"/>
        <v>0</v>
      </c>
      <c r="R30" s="145">
        <f t="shared" si="2"/>
        <v>0</v>
      </c>
      <c r="S30" s="145">
        <f t="shared" si="2"/>
        <v>0</v>
      </c>
      <c r="T30" s="145">
        <f t="shared" si="2"/>
        <v>0</v>
      </c>
      <c r="U30" s="145">
        <f t="shared" si="2"/>
        <v>0</v>
      </c>
      <c r="V30" s="145">
        <f t="shared" si="2"/>
        <v>0</v>
      </c>
      <c r="W30" s="145">
        <f t="shared" si="2"/>
        <v>0</v>
      </c>
      <c r="X30" s="73"/>
      <c r="Y30" s="74"/>
      <c r="Z30" s="75"/>
      <c r="AA30" s="76"/>
      <c r="AB30" s="76"/>
      <c r="AC30" s="77"/>
      <c r="AD30" s="78"/>
      <c r="AE30" s="78"/>
      <c r="AF30" s="77"/>
      <c r="AG30" s="78"/>
      <c r="AH30" s="79"/>
      <c r="AI30" s="79"/>
      <c r="AJ30" s="78"/>
      <c r="AK30" s="79"/>
      <c r="AL30" s="79"/>
      <c r="AM30" s="78"/>
      <c r="AN30" s="79"/>
      <c r="AO30" s="79"/>
      <c r="AP30" s="78"/>
      <c r="AQ30" s="78"/>
    </row>
    <row r="31" spans="1:43" s="5" customFormat="1" ht="27.75" customHeight="1">
      <c r="A31" s="81" t="s">
        <v>78</v>
      </c>
      <c r="B31" s="82" t="s">
        <v>8</v>
      </c>
      <c r="C31" s="149">
        <f>SUM(F31+'表15 (完)'!F32)</f>
        <v>32.18</v>
      </c>
      <c r="D31" s="150">
        <f>SUM(G31+'表15 (完)'!G32)</f>
        <v>69237</v>
      </c>
      <c r="E31" s="151">
        <f>SUM(H31+'表15 (完)'!H32)</f>
        <v>0</v>
      </c>
      <c r="F31" s="149">
        <f>SUM(I31+L31+O31+R31+U31+'表15 (完)'!C32)</f>
        <v>15.15</v>
      </c>
      <c r="G31" s="150">
        <f>SUM(J31+M31+P31+S31+V31+'表15 (完)'!D32)</f>
        <v>45108</v>
      </c>
      <c r="H31" s="151">
        <f>SUM(K31+N31+Q31+T31+W31+'表15 (完)'!E32)</f>
        <v>0</v>
      </c>
      <c r="I31" s="117">
        <v>0</v>
      </c>
      <c r="J31" s="127">
        <v>0</v>
      </c>
      <c r="K31" s="127">
        <v>0</v>
      </c>
      <c r="L31" s="117">
        <v>0</v>
      </c>
      <c r="M31" s="127">
        <v>0</v>
      </c>
      <c r="N31" s="117">
        <v>0</v>
      </c>
      <c r="O31" s="118">
        <v>15.15</v>
      </c>
      <c r="P31" s="127">
        <v>45108</v>
      </c>
      <c r="Q31" s="127">
        <v>0</v>
      </c>
      <c r="R31" s="117">
        <v>0</v>
      </c>
      <c r="S31" s="127">
        <v>0</v>
      </c>
      <c r="T31" s="127">
        <v>0</v>
      </c>
      <c r="U31" s="117">
        <v>0</v>
      </c>
      <c r="V31" s="127">
        <v>0</v>
      </c>
      <c r="W31" s="127">
        <v>0</v>
      </c>
      <c r="X31" s="23"/>
      <c r="Y31" s="23"/>
      <c r="Z31" s="83"/>
      <c r="AA31" s="83"/>
      <c r="AB31" s="83"/>
      <c r="AC31" s="84"/>
      <c r="AD31" s="85"/>
      <c r="AE31" s="85"/>
      <c r="AF31" s="84"/>
      <c r="AG31" s="85"/>
      <c r="AH31" s="83"/>
      <c r="AI31" s="86"/>
      <c r="AJ31" s="85"/>
      <c r="AK31" s="83"/>
      <c r="AL31" s="83"/>
      <c r="AM31" s="83"/>
      <c r="AN31" s="83"/>
      <c r="AO31" s="86"/>
      <c r="AP31" s="85"/>
      <c r="AQ31" s="85"/>
    </row>
    <row r="32" spans="1:43" s="5" customFormat="1" ht="27.75" customHeight="1">
      <c r="A32" s="81" t="s">
        <v>79</v>
      </c>
      <c r="B32" s="82" t="s">
        <v>9</v>
      </c>
      <c r="C32" s="149">
        <f>SUM(F32+'表15 (完)'!F33)</f>
        <v>44.7606</v>
      </c>
      <c r="D32" s="150">
        <f>SUM(G32+'表15 (完)'!G33)</f>
        <v>79165</v>
      </c>
      <c r="E32" s="151">
        <f>SUM(H32+'表15 (完)'!H33)</f>
        <v>0</v>
      </c>
      <c r="F32" s="149">
        <f>SUM(I32+L32+O32+R32+U32+'表15 (完)'!C33)</f>
        <v>25.85</v>
      </c>
      <c r="G32" s="150">
        <f>SUM(J32+M32+P32+S32+V32+'表15 (完)'!D33)</f>
        <v>46369</v>
      </c>
      <c r="H32" s="151">
        <f>SUM(K32+N32+Q32+T32+W32+'表15 (完)'!E33)</f>
        <v>0</v>
      </c>
      <c r="I32" s="117">
        <v>0</v>
      </c>
      <c r="J32" s="127">
        <v>0</v>
      </c>
      <c r="K32" s="127">
        <v>0</v>
      </c>
      <c r="L32" s="118">
        <v>15.799999999999999</v>
      </c>
      <c r="M32" s="127">
        <v>23700</v>
      </c>
      <c r="N32" s="117">
        <v>0</v>
      </c>
      <c r="O32" s="118">
        <v>10.05</v>
      </c>
      <c r="P32" s="127">
        <v>22669</v>
      </c>
      <c r="Q32" s="127">
        <v>0</v>
      </c>
      <c r="R32" s="117">
        <v>0</v>
      </c>
      <c r="S32" s="127">
        <v>0</v>
      </c>
      <c r="T32" s="127">
        <v>0</v>
      </c>
      <c r="U32" s="117">
        <v>0</v>
      </c>
      <c r="V32" s="127">
        <v>0</v>
      </c>
      <c r="W32" s="127">
        <v>0</v>
      </c>
      <c r="X32" s="23"/>
      <c r="Y32" s="87"/>
      <c r="Z32" s="48"/>
      <c r="AA32" s="48"/>
      <c r="AB32" s="48"/>
      <c r="AC32" s="49"/>
      <c r="AD32" s="50"/>
      <c r="AE32" s="83"/>
      <c r="AF32" s="49"/>
      <c r="AG32" s="50"/>
      <c r="AH32" s="51"/>
      <c r="AI32" s="51"/>
      <c r="AJ32" s="50"/>
      <c r="AK32" s="51"/>
      <c r="AL32" s="51"/>
      <c r="AM32" s="50"/>
      <c r="AN32" s="51"/>
      <c r="AO32" s="51"/>
      <c r="AP32" s="50"/>
      <c r="AQ32" s="50"/>
    </row>
    <row r="33" spans="1:43" s="80" customFormat="1" ht="27.75" customHeight="1">
      <c r="A33" s="176" t="s">
        <v>77</v>
      </c>
      <c r="B33" s="177"/>
      <c r="C33" s="143">
        <f>SUM(F33+'表15 (完)'!F34)</f>
        <v>135.58999999999997</v>
      </c>
      <c r="D33" s="144">
        <f>SUM(G33+'表15 (完)'!G34)</f>
        <v>255840</v>
      </c>
      <c r="E33" s="145">
        <f>SUM(H33+'表15 (完)'!H34)</f>
        <v>0</v>
      </c>
      <c r="F33" s="143">
        <f>SUM(I33+L33+O33+R33+U33+'表15 (完)'!C34)</f>
        <v>20.14</v>
      </c>
      <c r="G33" s="144">
        <f>SUM(J33+M33+P33+S33+V33+'表15 (完)'!D34)</f>
        <v>74696</v>
      </c>
      <c r="H33" s="145">
        <f>SUM(K33+N33+Q33+T33+W33+'表15 (完)'!E34)</f>
        <v>0</v>
      </c>
      <c r="I33" s="143">
        <f aca="true" t="shared" si="3" ref="I33:P33">SUM(I34:I35)</f>
        <v>8.48</v>
      </c>
      <c r="J33" s="144">
        <f t="shared" si="3"/>
        <v>14189</v>
      </c>
      <c r="K33" s="152">
        <f t="shared" si="3"/>
        <v>0</v>
      </c>
      <c r="L33" s="143">
        <f t="shared" si="3"/>
        <v>0</v>
      </c>
      <c r="M33" s="151">
        <v>0</v>
      </c>
      <c r="N33" s="152">
        <f t="shared" si="3"/>
        <v>0</v>
      </c>
      <c r="O33" s="148">
        <f t="shared" si="3"/>
        <v>11.66</v>
      </c>
      <c r="P33" s="144">
        <f t="shared" si="3"/>
        <v>60507</v>
      </c>
      <c r="Q33" s="152">
        <f aca="true" t="shared" si="4" ref="Q33:W33">SUM(Q34:Q35)</f>
        <v>0</v>
      </c>
      <c r="R33" s="152">
        <f>SUM(R34:R35)</f>
        <v>0</v>
      </c>
      <c r="S33" s="152">
        <f>SUM(S34:S35)</f>
        <v>0</v>
      </c>
      <c r="T33" s="152">
        <f t="shared" si="4"/>
        <v>0</v>
      </c>
      <c r="U33" s="152">
        <f t="shared" si="4"/>
        <v>0</v>
      </c>
      <c r="V33" s="152">
        <f t="shared" si="4"/>
        <v>0</v>
      </c>
      <c r="W33" s="152">
        <f t="shared" si="4"/>
        <v>0</v>
      </c>
      <c r="X33" s="88"/>
      <c r="Y33" s="74"/>
      <c r="Z33" s="89"/>
      <c r="AA33" s="89"/>
      <c r="AB33" s="89"/>
      <c r="AC33" s="84"/>
      <c r="AD33" s="85"/>
      <c r="AE33" s="85"/>
      <c r="AF33" s="84"/>
      <c r="AG33" s="85"/>
      <c r="AH33" s="86"/>
      <c r="AI33" s="86"/>
      <c r="AJ33" s="85"/>
      <c r="AK33" s="86"/>
      <c r="AL33" s="86"/>
      <c r="AM33" s="85"/>
      <c r="AN33" s="86"/>
      <c r="AO33" s="86"/>
      <c r="AP33" s="85"/>
      <c r="AQ33" s="85"/>
    </row>
    <row r="34" spans="1:43" s="5" customFormat="1" ht="27.75" customHeight="1">
      <c r="A34" s="81" t="s">
        <v>80</v>
      </c>
      <c r="B34" s="82" t="s">
        <v>23</v>
      </c>
      <c r="C34" s="153">
        <f>SUM(F34+'表15 (完)'!F35)</f>
        <v>75.39</v>
      </c>
      <c r="D34" s="150">
        <f>SUM(G34+'表15 (完)'!G35)</f>
        <v>156885</v>
      </c>
      <c r="E34" s="151">
        <f>SUM(H34+'表15 (完)'!H35)</f>
        <v>0</v>
      </c>
      <c r="F34" s="153">
        <f>SUM(I34+L34+O34+R34+U34+'表15 (完)'!C35)</f>
        <v>19.44</v>
      </c>
      <c r="G34" s="150">
        <f>SUM(J34+M34+P34+S34+V34+'表15 (完)'!D35)</f>
        <v>72830</v>
      </c>
      <c r="H34" s="151">
        <f>SUM(K34+N34+Q34+T34+W34+'表15 (完)'!E35)</f>
        <v>0</v>
      </c>
      <c r="I34" s="118">
        <v>7.82</v>
      </c>
      <c r="J34" s="127">
        <v>12523</v>
      </c>
      <c r="K34" s="127">
        <v>0</v>
      </c>
      <c r="L34" s="117">
        <v>0</v>
      </c>
      <c r="M34" s="127">
        <v>0</v>
      </c>
      <c r="N34" s="127">
        <v>0</v>
      </c>
      <c r="O34" s="118">
        <v>11.620000000000001</v>
      </c>
      <c r="P34" s="127">
        <v>60307</v>
      </c>
      <c r="Q34" s="127">
        <v>0</v>
      </c>
      <c r="R34" s="117">
        <v>0</v>
      </c>
      <c r="S34" s="127">
        <v>0</v>
      </c>
      <c r="T34" s="127">
        <v>0</v>
      </c>
      <c r="U34" s="117">
        <v>0</v>
      </c>
      <c r="V34" s="127">
        <v>0</v>
      </c>
      <c r="W34" s="127">
        <v>0</v>
      </c>
      <c r="X34" s="23"/>
      <c r="Y34" s="23"/>
      <c r="Z34" s="83"/>
      <c r="AA34" s="83"/>
      <c r="AB34" s="83"/>
      <c r="AC34" s="84"/>
      <c r="AD34" s="85"/>
      <c r="AE34" s="85"/>
      <c r="AF34" s="84"/>
      <c r="AG34" s="85"/>
      <c r="AH34" s="49"/>
      <c r="AI34" s="49"/>
      <c r="AJ34" s="49"/>
      <c r="AK34" s="83"/>
      <c r="AL34" s="83"/>
      <c r="AM34" s="83"/>
      <c r="AN34" s="83"/>
      <c r="AO34" s="86"/>
      <c r="AP34" s="85"/>
      <c r="AQ34" s="85"/>
    </row>
    <row r="35" spans="1:43" s="5" customFormat="1" ht="27.75" customHeight="1">
      <c r="A35" s="81" t="s">
        <v>81</v>
      </c>
      <c r="B35" s="82" t="s">
        <v>24</v>
      </c>
      <c r="C35" s="149">
        <f>SUM(F35+'表15 (完)'!F36)</f>
        <v>60.199999999999996</v>
      </c>
      <c r="D35" s="150">
        <f>SUM(G35+'表15 (完)'!G36)</f>
        <v>98955</v>
      </c>
      <c r="E35" s="151">
        <f>SUM(H35+'表15 (完)'!H36)</f>
        <v>0</v>
      </c>
      <c r="F35" s="153">
        <f>SUM(I35+L35+O35+R35+U35+'表15 (完)'!C36)</f>
        <v>0.7000000000000001</v>
      </c>
      <c r="G35" s="150">
        <f>SUM(J35+M35+P35+S35+V35+'表15 (完)'!D36)</f>
        <v>1866</v>
      </c>
      <c r="H35" s="151">
        <f>SUM(K35+N35+Q35+T35+W35+'表15 (完)'!E36)</f>
        <v>0</v>
      </c>
      <c r="I35" s="118">
        <v>0.66</v>
      </c>
      <c r="J35" s="127">
        <v>1666</v>
      </c>
      <c r="K35" s="127">
        <v>0</v>
      </c>
      <c r="L35" s="117">
        <v>0</v>
      </c>
      <c r="M35" s="127">
        <v>0</v>
      </c>
      <c r="N35" s="127">
        <v>0</v>
      </c>
      <c r="O35" s="118">
        <v>0.04</v>
      </c>
      <c r="P35" s="127">
        <v>200</v>
      </c>
      <c r="Q35" s="127">
        <v>0</v>
      </c>
      <c r="R35" s="117">
        <v>0</v>
      </c>
      <c r="S35" s="127">
        <v>0</v>
      </c>
      <c r="T35" s="127">
        <v>0</v>
      </c>
      <c r="U35" s="117">
        <v>0</v>
      </c>
      <c r="V35" s="127">
        <v>0</v>
      </c>
      <c r="W35" s="127">
        <v>0</v>
      </c>
      <c r="X35" s="23"/>
      <c r="Y35" s="87"/>
      <c r="Z35" s="48"/>
      <c r="AA35" s="48"/>
      <c r="AB35" s="48"/>
      <c r="AC35" s="49"/>
      <c r="AD35" s="50"/>
      <c r="AE35" s="83"/>
      <c r="AF35" s="49"/>
      <c r="AG35" s="50"/>
      <c r="AH35" s="51"/>
      <c r="AI35" s="51"/>
      <c r="AJ35" s="50"/>
      <c r="AK35" s="51"/>
      <c r="AL35" s="51"/>
      <c r="AM35" s="50"/>
      <c r="AN35" s="51"/>
      <c r="AO35" s="51"/>
      <c r="AP35" s="50"/>
      <c r="AQ35" s="50"/>
    </row>
    <row r="36" spans="1:43" s="5" customFormat="1" ht="4.5" customHeight="1">
      <c r="A36" s="90"/>
      <c r="B36" s="30"/>
      <c r="C36" s="91"/>
      <c r="D36" s="92"/>
      <c r="E36" s="92"/>
      <c r="F36" s="91"/>
      <c r="G36" s="92"/>
      <c r="H36" s="92"/>
      <c r="I36" s="91"/>
      <c r="J36" s="92"/>
      <c r="K36" s="92"/>
      <c r="L36" s="91"/>
      <c r="M36" s="92"/>
      <c r="N36" s="92"/>
      <c r="O36" s="91"/>
      <c r="P36" s="92"/>
      <c r="Q36" s="92"/>
      <c r="R36" s="91"/>
      <c r="S36" s="92"/>
      <c r="T36" s="92"/>
      <c r="U36" s="91"/>
      <c r="V36" s="92"/>
      <c r="W36" s="92"/>
      <c r="X36" s="23"/>
      <c r="Y36" s="87"/>
      <c r="Z36" s="48"/>
      <c r="AA36" s="48"/>
      <c r="AB36" s="48"/>
      <c r="AC36" s="49"/>
      <c r="AD36" s="50"/>
      <c r="AE36" s="50"/>
      <c r="AF36" s="49"/>
      <c r="AG36" s="50"/>
      <c r="AH36" s="62"/>
      <c r="AI36" s="51"/>
      <c r="AJ36" s="50"/>
      <c r="AK36" s="51"/>
      <c r="AL36" s="51"/>
      <c r="AM36" s="50"/>
      <c r="AN36" s="51"/>
      <c r="AO36" s="51"/>
      <c r="AP36" s="50"/>
      <c r="AQ36" s="50"/>
    </row>
    <row r="37" spans="24:43" ht="15.75" customHeight="1">
      <c r="X37" s="94"/>
      <c r="Y37" s="24"/>
      <c r="Z37" s="8"/>
      <c r="AA37" s="95"/>
      <c r="AB37" s="95"/>
      <c r="AC37" s="8"/>
      <c r="AD37" s="95"/>
      <c r="AE37" s="95"/>
      <c r="AF37" s="8"/>
      <c r="AG37" s="95"/>
      <c r="AH37" s="95"/>
      <c r="AI37" s="8"/>
      <c r="AJ37" s="95"/>
      <c r="AK37" s="95"/>
      <c r="AL37" s="8"/>
      <c r="AM37" s="95"/>
      <c r="AN37" s="95"/>
      <c r="AO37" s="8"/>
      <c r="AP37" s="95"/>
      <c r="AQ37" s="95"/>
    </row>
    <row r="38" spans="39:40" ht="15.75">
      <c r="AM38" s="95"/>
      <c r="AN38" s="95"/>
    </row>
    <row r="40" ht="15.75">
      <c r="S40" s="45"/>
    </row>
  </sheetData>
  <sheetProtection/>
  <mergeCells count="42">
    <mergeCell ref="G14:H14"/>
    <mergeCell ref="A14:B15"/>
    <mergeCell ref="D13:E13"/>
    <mergeCell ref="D14:E14"/>
    <mergeCell ref="A33:B33"/>
    <mergeCell ref="A2:K2"/>
    <mergeCell ref="A4:K4"/>
    <mergeCell ref="A13:B13"/>
    <mergeCell ref="A30:B30"/>
    <mergeCell ref="J13:K13"/>
    <mergeCell ref="A19:B19"/>
    <mergeCell ref="A11:B12"/>
    <mergeCell ref="A17:B17"/>
    <mergeCell ref="J14:K14"/>
    <mergeCell ref="C10:E10"/>
    <mergeCell ref="C11:E11"/>
    <mergeCell ref="C12:E12"/>
    <mergeCell ref="F10:K10"/>
    <mergeCell ref="F11:H11"/>
    <mergeCell ref="F12:H12"/>
    <mergeCell ref="I11:K11"/>
    <mergeCell ref="I12:K12"/>
    <mergeCell ref="G13:H13"/>
    <mergeCell ref="V13:W13"/>
    <mergeCell ref="V14:W14"/>
    <mergeCell ref="O11:Q11"/>
    <mergeCell ref="O12:Q12"/>
    <mergeCell ref="S13:T13"/>
    <mergeCell ref="P13:Q13"/>
    <mergeCell ref="M14:N14"/>
    <mergeCell ref="P14:Q14"/>
    <mergeCell ref="R11:T11"/>
    <mergeCell ref="S14:T14"/>
    <mergeCell ref="L12:N12"/>
    <mergeCell ref="M13:N13"/>
    <mergeCell ref="R12:T12"/>
    <mergeCell ref="L10:W10"/>
    <mergeCell ref="L11:N11"/>
    <mergeCell ref="L2:W2"/>
    <mergeCell ref="L4:W4"/>
    <mergeCell ref="U11:W11"/>
    <mergeCell ref="U12:W12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geOrder="overThenDown" paperSize="9" scale="98" r:id="rId1"/>
  <colBreaks count="1" manualBreakCount="1">
    <brk id="11" max="65535" man="1"/>
  </colBreaks>
  <ignoredErrors>
    <ignoredError sqref="C30:H35 D20:H20 C21:H22 C23:H25 C26:H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tabSelected="1" view="pageBreakPreview" zoomScale="85" zoomScaleNormal="110" zoomScaleSheetLayoutView="85" workbookViewId="0" topLeftCell="A1">
      <selection activeCell="A23" sqref="A23"/>
    </sheetView>
  </sheetViews>
  <sheetFormatPr defaultColWidth="9.00390625" defaultRowHeight="16.5"/>
  <cols>
    <col min="1" max="1" width="16.00390625" style="5" customWidth="1"/>
    <col min="2" max="2" width="7.625" style="5" customWidth="1"/>
    <col min="3" max="4" width="7.875" style="5" customWidth="1"/>
    <col min="5" max="5" width="7.75390625" style="5" customWidth="1"/>
    <col min="6" max="6" width="8.00390625" style="5" customWidth="1"/>
    <col min="7" max="7" width="8.375" style="5" customWidth="1"/>
    <col min="8" max="8" width="7.875" style="5" customWidth="1"/>
    <col min="9" max="9" width="7.75390625" style="5" customWidth="1"/>
    <col min="10" max="10" width="7.875" style="5" customWidth="1"/>
    <col min="11" max="11" width="6.875" style="5" customWidth="1"/>
    <col min="12" max="12" width="7.25390625" style="5" customWidth="1"/>
    <col min="13" max="13" width="7.75390625" style="5" customWidth="1"/>
    <col min="14" max="14" width="6.875" style="5" customWidth="1"/>
    <col min="15" max="15" width="6.75390625" style="5" customWidth="1"/>
    <col min="16" max="17" width="7.00390625" style="5" customWidth="1"/>
    <col min="18" max="18" width="7.25390625" style="5" customWidth="1"/>
    <col min="19" max="19" width="7.75390625" style="5" customWidth="1"/>
    <col min="20" max="20" width="6.75390625" style="5" customWidth="1"/>
    <col min="21" max="21" width="5.625" style="5" customWidth="1"/>
    <col min="22" max="22" width="7.50390625" style="5" customWidth="1"/>
    <col min="23" max="23" width="6.50390625" style="5" customWidth="1"/>
    <col min="24" max="16384" width="9.00390625" style="5" customWidth="1"/>
  </cols>
  <sheetData>
    <row r="1" spans="1:20" s="1" customFormat="1" ht="10.5" customHeight="1">
      <c r="A1" s="1" t="s">
        <v>113</v>
      </c>
      <c r="T1" s="2" t="s">
        <v>38</v>
      </c>
    </row>
    <row r="2" spans="1:20" ht="21" customHeight="1">
      <c r="A2" s="178" t="s">
        <v>114</v>
      </c>
      <c r="B2" s="178"/>
      <c r="C2" s="178"/>
      <c r="D2" s="178"/>
      <c r="E2" s="178"/>
      <c r="F2" s="178"/>
      <c r="G2" s="178"/>
      <c r="H2" s="178"/>
      <c r="I2" s="178"/>
      <c r="J2" s="157" t="s">
        <v>34</v>
      </c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ht="9.75" customHeight="1"/>
    <row r="4" spans="1:20" ht="19.5" customHeight="1">
      <c r="A4" s="180" t="s">
        <v>39</v>
      </c>
      <c r="B4" s="180"/>
      <c r="C4" s="180"/>
      <c r="D4" s="180"/>
      <c r="E4" s="180"/>
      <c r="F4" s="180"/>
      <c r="G4" s="180"/>
      <c r="H4" s="180"/>
      <c r="I4" s="180"/>
      <c r="J4" s="158" t="s">
        <v>10</v>
      </c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5" ht="9.75" customHeight="1"/>
    <row r="6" spans="1:23" ht="12" customHeight="1">
      <c r="A6" s="9" t="s">
        <v>115</v>
      </c>
      <c r="J6" s="96"/>
      <c r="Q6" s="9"/>
      <c r="R6" s="9" t="s">
        <v>101</v>
      </c>
      <c r="W6" s="9"/>
    </row>
    <row r="7" spans="1:26" ht="12" customHeight="1">
      <c r="A7" s="9" t="s">
        <v>116</v>
      </c>
      <c r="J7" s="96"/>
      <c r="Q7" s="97" t="s">
        <v>99</v>
      </c>
      <c r="R7" s="14" t="s">
        <v>100</v>
      </c>
      <c r="S7" s="14"/>
      <c r="T7" s="14"/>
      <c r="W7" s="14"/>
      <c r="X7" s="14"/>
      <c r="Y7" s="14"/>
      <c r="Z7" s="14"/>
    </row>
    <row r="8" spans="1:26" ht="12" customHeight="1">
      <c r="A8" s="9" t="s">
        <v>117</v>
      </c>
      <c r="K8" s="14"/>
      <c r="R8" s="15"/>
      <c r="S8" s="15"/>
      <c r="T8" s="16" t="s">
        <v>98</v>
      </c>
      <c r="X8" s="15"/>
      <c r="Y8" s="15"/>
      <c r="Z8" s="15"/>
    </row>
    <row r="9" spans="1:20" ht="1.5" customHeight="1">
      <c r="A9" s="9"/>
      <c r="K9" s="14"/>
      <c r="R9" s="15"/>
      <c r="S9" s="15"/>
      <c r="T9" s="15"/>
    </row>
    <row r="10" spans="1:21" ht="15.75" customHeight="1">
      <c r="A10" s="20"/>
      <c r="B10" s="21"/>
      <c r="C10" s="163" t="s">
        <v>43</v>
      </c>
      <c r="D10" s="165"/>
      <c r="E10" s="164"/>
      <c r="F10" s="163" t="s">
        <v>44</v>
      </c>
      <c r="G10" s="165"/>
      <c r="H10" s="165"/>
      <c r="I10" s="165"/>
      <c r="J10" s="181" t="s">
        <v>22</v>
      </c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98"/>
    </row>
    <row r="11" spans="1:21" ht="15" customHeight="1">
      <c r="A11" s="168" t="s">
        <v>120</v>
      </c>
      <c r="B11" s="169"/>
      <c r="C11" s="161" t="s">
        <v>11</v>
      </c>
      <c r="D11" s="161"/>
      <c r="E11" s="162"/>
      <c r="F11" s="99"/>
      <c r="G11" s="100"/>
      <c r="H11" s="100"/>
      <c r="I11" s="100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98"/>
    </row>
    <row r="12" spans="1:21" ht="15.75" customHeight="1">
      <c r="A12" s="168"/>
      <c r="B12" s="169"/>
      <c r="C12" s="163" t="s">
        <v>21</v>
      </c>
      <c r="D12" s="165"/>
      <c r="E12" s="164"/>
      <c r="F12" s="163" t="s">
        <v>45</v>
      </c>
      <c r="G12" s="165"/>
      <c r="H12" s="164"/>
      <c r="I12" s="27" t="s">
        <v>46</v>
      </c>
      <c r="J12" s="165" t="s">
        <v>47</v>
      </c>
      <c r="K12" s="164"/>
      <c r="L12" s="159" t="s">
        <v>48</v>
      </c>
      <c r="M12" s="155"/>
      <c r="N12" s="156"/>
      <c r="O12" s="159" t="s">
        <v>55</v>
      </c>
      <c r="P12" s="155"/>
      <c r="Q12" s="156"/>
      <c r="R12" s="159" t="s">
        <v>49</v>
      </c>
      <c r="S12" s="155"/>
      <c r="T12" s="155"/>
      <c r="U12" s="98"/>
    </row>
    <row r="13" spans="2:21" ht="15" customHeight="1">
      <c r="B13" s="101"/>
      <c r="C13" s="161" t="s">
        <v>15</v>
      </c>
      <c r="D13" s="161"/>
      <c r="E13" s="162"/>
      <c r="F13" s="160" t="s">
        <v>3</v>
      </c>
      <c r="G13" s="161"/>
      <c r="H13" s="162"/>
      <c r="I13" s="102" t="s">
        <v>16</v>
      </c>
      <c r="J13" s="161" t="s">
        <v>17</v>
      </c>
      <c r="K13" s="162"/>
      <c r="L13" s="160" t="s">
        <v>18</v>
      </c>
      <c r="M13" s="161"/>
      <c r="N13" s="162"/>
      <c r="O13" s="160" t="s">
        <v>19</v>
      </c>
      <c r="P13" s="161"/>
      <c r="Q13" s="162"/>
      <c r="R13" s="160" t="s">
        <v>20</v>
      </c>
      <c r="S13" s="161"/>
      <c r="T13" s="161"/>
      <c r="U13" s="98"/>
    </row>
    <row r="14" spans="1:21" ht="15.75" customHeight="1">
      <c r="A14" s="36"/>
      <c r="B14" s="101"/>
      <c r="C14" s="22" t="s">
        <v>50</v>
      </c>
      <c r="D14" s="163" t="s">
        <v>51</v>
      </c>
      <c r="E14" s="164"/>
      <c r="F14" s="32" t="s">
        <v>50</v>
      </c>
      <c r="G14" s="163" t="s">
        <v>51</v>
      </c>
      <c r="H14" s="164"/>
      <c r="I14" s="32" t="s">
        <v>50</v>
      </c>
      <c r="J14" s="165" t="s">
        <v>51</v>
      </c>
      <c r="K14" s="164"/>
      <c r="L14" s="22" t="s">
        <v>50</v>
      </c>
      <c r="M14" s="163" t="s">
        <v>51</v>
      </c>
      <c r="N14" s="164"/>
      <c r="O14" s="22" t="s">
        <v>50</v>
      </c>
      <c r="P14" s="163" t="s">
        <v>51</v>
      </c>
      <c r="Q14" s="164"/>
      <c r="R14" s="22" t="s">
        <v>50</v>
      </c>
      <c r="S14" s="163" t="s">
        <v>51</v>
      </c>
      <c r="T14" s="165"/>
      <c r="U14" s="98"/>
    </row>
    <row r="15" spans="1:21" ht="15" customHeight="1">
      <c r="A15" s="168" t="s">
        <v>121</v>
      </c>
      <c r="B15" s="169"/>
      <c r="C15" s="34"/>
      <c r="D15" s="160" t="s">
        <v>6</v>
      </c>
      <c r="E15" s="162"/>
      <c r="F15" s="35"/>
      <c r="G15" s="160" t="s">
        <v>6</v>
      </c>
      <c r="H15" s="162"/>
      <c r="I15" s="35"/>
      <c r="J15" s="161" t="s">
        <v>6</v>
      </c>
      <c r="K15" s="162"/>
      <c r="L15" s="34"/>
      <c r="M15" s="160" t="s">
        <v>6</v>
      </c>
      <c r="N15" s="162"/>
      <c r="O15" s="34"/>
      <c r="P15" s="160" t="s">
        <v>6</v>
      </c>
      <c r="Q15" s="162"/>
      <c r="R15" s="34"/>
      <c r="S15" s="160" t="s">
        <v>6</v>
      </c>
      <c r="T15" s="161"/>
      <c r="U15" s="98"/>
    </row>
    <row r="16" spans="1:21" ht="15.75" customHeight="1">
      <c r="A16" s="168"/>
      <c r="B16" s="169"/>
      <c r="C16" s="103"/>
      <c r="D16" s="26" t="s">
        <v>52</v>
      </c>
      <c r="E16" s="22" t="s">
        <v>53</v>
      </c>
      <c r="F16" s="103"/>
      <c r="G16" s="26" t="s">
        <v>52</v>
      </c>
      <c r="H16" s="22" t="s">
        <v>53</v>
      </c>
      <c r="I16" s="103"/>
      <c r="J16" s="22" t="s">
        <v>52</v>
      </c>
      <c r="K16" s="22" t="s">
        <v>53</v>
      </c>
      <c r="L16" s="103"/>
      <c r="M16" s="26" t="s">
        <v>52</v>
      </c>
      <c r="N16" s="22" t="s">
        <v>53</v>
      </c>
      <c r="O16" s="103"/>
      <c r="P16" s="26" t="s">
        <v>52</v>
      </c>
      <c r="Q16" s="22" t="s">
        <v>53</v>
      </c>
      <c r="R16" s="103"/>
      <c r="S16" s="26" t="s">
        <v>52</v>
      </c>
      <c r="T16" s="27" t="s">
        <v>53</v>
      </c>
      <c r="U16" s="98"/>
    </row>
    <row r="17" spans="1:21" ht="16.5" customHeight="1">
      <c r="A17" s="104"/>
      <c r="B17" s="38"/>
      <c r="C17" s="39" t="s">
        <v>0</v>
      </c>
      <c r="D17" s="30" t="s">
        <v>7</v>
      </c>
      <c r="E17" s="30" t="s">
        <v>4</v>
      </c>
      <c r="F17" s="39" t="s">
        <v>0</v>
      </c>
      <c r="G17" s="30" t="s">
        <v>7</v>
      </c>
      <c r="H17" s="30" t="s">
        <v>4</v>
      </c>
      <c r="I17" s="39" t="s">
        <v>0</v>
      </c>
      <c r="J17" s="30" t="s">
        <v>7</v>
      </c>
      <c r="K17" s="30" t="s">
        <v>4</v>
      </c>
      <c r="L17" s="39" t="s">
        <v>0</v>
      </c>
      <c r="M17" s="30" t="s">
        <v>7</v>
      </c>
      <c r="N17" s="30" t="s">
        <v>4</v>
      </c>
      <c r="O17" s="39" t="s">
        <v>0</v>
      </c>
      <c r="P17" s="30" t="s">
        <v>7</v>
      </c>
      <c r="Q17" s="30" t="s">
        <v>4</v>
      </c>
      <c r="R17" s="39" t="s">
        <v>0</v>
      </c>
      <c r="S17" s="30" t="s">
        <v>7</v>
      </c>
      <c r="T17" s="29" t="s">
        <v>4</v>
      </c>
      <c r="U17" s="98"/>
    </row>
    <row r="18" spans="1:2" ht="24.75" customHeight="1" hidden="1">
      <c r="A18" s="170" t="s">
        <v>75</v>
      </c>
      <c r="B18" s="184"/>
    </row>
    <row r="19" spans="1:21" ht="24" customHeight="1" hidden="1">
      <c r="A19" s="25" t="s">
        <v>54</v>
      </c>
      <c r="B19" s="43" t="s">
        <v>2</v>
      </c>
      <c r="C19" s="120">
        <v>0</v>
      </c>
      <c r="D19" s="120">
        <v>0</v>
      </c>
      <c r="E19" s="120">
        <v>0</v>
      </c>
      <c r="F19" s="105">
        <f>SUM(I19,L19,O19,R19)</f>
        <v>113.05000000000001</v>
      </c>
      <c r="G19" s="122">
        <f>SUM(J19,M19,P19,S19)</f>
        <v>177508</v>
      </c>
      <c r="H19" s="122">
        <f>SUM(K19,N19,Q19,T19)</f>
        <v>6613</v>
      </c>
      <c r="I19" s="106">
        <v>55.78</v>
      </c>
      <c r="J19" s="122">
        <v>112330</v>
      </c>
      <c r="K19" s="120">
        <v>0</v>
      </c>
      <c r="L19" s="105">
        <v>0.45</v>
      </c>
      <c r="M19" s="122">
        <v>1130</v>
      </c>
      <c r="N19" s="120">
        <v>0</v>
      </c>
      <c r="O19" s="120">
        <v>0</v>
      </c>
      <c r="P19" s="120">
        <v>0</v>
      </c>
      <c r="Q19" s="120">
        <v>0</v>
      </c>
      <c r="R19" s="105">
        <v>56.82</v>
      </c>
      <c r="S19" s="122">
        <v>64048</v>
      </c>
      <c r="T19" s="122">
        <v>6613</v>
      </c>
      <c r="U19" s="40"/>
    </row>
    <row r="20" spans="1:21" ht="26.25" customHeight="1">
      <c r="A20" s="166" t="s">
        <v>74</v>
      </c>
      <c r="B20" s="167"/>
      <c r="C20" s="120"/>
      <c r="D20" s="120"/>
      <c r="E20" s="120"/>
      <c r="F20" s="105"/>
      <c r="G20" s="122"/>
      <c r="H20" s="122"/>
      <c r="I20" s="106"/>
      <c r="J20" s="122"/>
      <c r="K20" s="120"/>
      <c r="L20" s="105"/>
      <c r="M20" s="122"/>
      <c r="N20" s="120"/>
      <c r="O20" s="120"/>
      <c r="P20" s="120"/>
      <c r="Q20" s="120"/>
      <c r="R20" s="105"/>
      <c r="S20" s="122"/>
      <c r="T20" s="122"/>
      <c r="U20" s="40"/>
    </row>
    <row r="21" spans="1:21" s="63" customFormat="1" ht="26.25" customHeight="1">
      <c r="A21" s="107" t="s">
        <v>82</v>
      </c>
      <c r="B21" s="53" t="s">
        <v>25</v>
      </c>
      <c r="C21" s="108">
        <v>0</v>
      </c>
      <c r="D21" s="108">
        <v>0</v>
      </c>
      <c r="E21" s="108">
        <v>0</v>
      </c>
      <c r="F21" s="128">
        <f aca="true" t="shared" si="0" ref="F21:H23">SUM(I21,L21,O21,R21)</f>
        <v>658.45</v>
      </c>
      <c r="G21" s="129">
        <f t="shared" si="0"/>
        <v>887433</v>
      </c>
      <c r="H21" s="129">
        <f t="shared" si="0"/>
        <v>600</v>
      </c>
      <c r="I21" s="109">
        <v>630.08</v>
      </c>
      <c r="J21" s="110">
        <v>868225</v>
      </c>
      <c r="K21" s="108">
        <v>0</v>
      </c>
      <c r="L21" s="109">
        <v>1.41</v>
      </c>
      <c r="M21" s="110">
        <v>240</v>
      </c>
      <c r="N21" s="108">
        <v>0</v>
      </c>
      <c r="O21" s="108">
        <v>0</v>
      </c>
      <c r="P21" s="108">
        <v>0</v>
      </c>
      <c r="Q21" s="108">
        <v>0</v>
      </c>
      <c r="R21" s="109">
        <v>26.96</v>
      </c>
      <c r="S21" s="110">
        <v>18968</v>
      </c>
      <c r="T21" s="110">
        <v>600</v>
      </c>
      <c r="U21" s="111"/>
    </row>
    <row r="22" spans="1:21" s="63" customFormat="1" ht="26.25" customHeight="1">
      <c r="A22" s="107" t="s">
        <v>83</v>
      </c>
      <c r="B22" s="53" t="s">
        <v>28</v>
      </c>
      <c r="C22" s="108">
        <v>0</v>
      </c>
      <c r="D22" s="108">
        <v>0</v>
      </c>
      <c r="E22" s="108">
        <v>0</v>
      </c>
      <c r="F22" s="128">
        <f t="shared" si="0"/>
        <v>1580.51</v>
      </c>
      <c r="G22" s="129">
        <f t="shared" si="0"/>
        <v>959382</v>
      </c>
      <c r="H22" s="129">
        <f t="shared" si="0"/>
        <v>1530</v>
      </c>
      <c r="I22" s="109">
        <v>1559.46</v>
      </c>
      <c r="J22" s="110">
        <v>941034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9">
        <v>21.05</v>
      </c>
      <c r="S22" s="110">
        <v>18348</v>
      </c>
      <c r="T22" s="110">
        <v>1530</v>
      </c>
      <c r="U22" s="111"/>
    </row>
    <row r="23" spans="1:21" s="63" customFormat="1" ht="26.25" customHeight="1">
      <c r="A23" s="107" t="s">
        <v>84</v>
      </c>
      <c r="B23" s="53" t="s">
        <v>27</v>
      </c>
      <c r="C23" s="108">
        <v>0</v>
      </c>
      <c r="D23" s="108">
        <v>0</v>
      </c>
      <c r="E23" s="108">
        <v>0</v>
      </c>
      <c r="F23" s="128">
        <f t="shared" si="0"/>
        <v>1423.73</v>
      </c>
      <c r="G23" s="129">
        <f t="shared" si="0"/>
        <v>801815</v>
      </c>
      <c r="H23" s="130">
        <f t="shared" si="0"/>
        <v>0</v>
      </c>
      <c r="I23" s="109">
        <v>1409.45</v>
      </c>
      <c r="J23" s="110">
        <v>784527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9">
        <v>14.28</v>
      </c>
      <c r="S23" s="110">
        <v>17288</v>
      </c>
      <c r="T23" s="108">
        <v>0</v>
      </c>
      <c r="U23" s="111"/>
    </row>
    <row r="24" spans="1:21" s="63" customFormat="1" ht="26.25" customHeight="1">
      <c r="A24" s="107" t="s">
        <v>85</v>
      </c>
      <c r="B24" s="53" t="s">
        <v>29</v>
      </c>
      <c r="C24" s="108">
        <v>0</v>
      </c>
      <c r="D24" s="108">
        <v>0</v>
      </c>
      <c r="E24" s="108">
        <v>0</v>
      </c>
      <c r="F24" s="128">
        <f aca="true" t="shared" si="1" ref="F24:H26">SUM(I24,L24,O24,R24)</f>
        <v>597.88</v>
      </c>
      <c r="G24" s="129">
        <f t="shared" si="1"/>
        <v>484311</v>
      </c>
      <c r="H24" s="130">
        <f t="shared" si="1"/>
        <v>0</v>
      </c>
      <c r="I24" s="109">
        <v>586.04</v>
      </c>
      <c r="J24" s="110">
        <v>477401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9">
        <v>11.84</v>
      </c>
      <c r="S24" s="110">
        <v>6910</v>
      </c>
      <c r="T24" s="108">
        <v>0</v>
      </c>
      <c r="U24" s="111"/>
    </row>
    <row r="25" spans="1:21" s="63" customFormat="1" ht="26.25" customHeight="1">
      <c r="A25" s="107" t="s">
        <v>86</v>
      </c>
      <c r="B25" s="53" t="s">
        <v>30</v>
      </c>
      <c r="C25" s="108">
        <v>0</v>
      </c>
      <c r="D25" s="108">
        <v>0</v>
      </c>
      <c r="E25" s="108">
        <v>0</v>
      </c>
      <c r="F25" s="128">
        <f t="shared" si="1"/>
        <v>557.71</v>
      </c>
      <c r="G25" s="129">
        <f t="shared" si="1"/>
        <v>618703</v>
      </c>
      <c r="H25" s="130">
        <f t="shared" si="1"/>
        <v>0</v>
      </c>
      <c r="I25" s="109">
        <v>549.12</v>
      </c>
      <c r="J25" s="110">
        <v>613054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9">
        <v>8.59</v>
      </c>
      <c r="S25" s="110">
        <v>5649</v>
      </c>
      <c r="T25" s="108">
        <v>0</v>
      </c>
      <c r="U25" s="111"/>
    </row>
    <row r="26" spans="1:21" s="63" customFormat="1" ht="26.25" customHeight="1">
      <c r="A26" s="107" t="s">
        <v>87</v>
      </c>
      <c r="B26" s="53" t="s">
        <v>31</v>
      </c>
      <c r="C26" s="108">
        <v>0</v>
      </c>
      <c r="D26" s="108">
        <v>0</v>
      </c>
      <c r="E26" s="108">
        <v>0</v>
      </c>
      <c r="F26" s="128">
        <f t="shared" si="1"/>
        <v>490.33</v>
      </c>
      <c r="G26" s="129">
        <f t="shared" si="1"/>
        <v>555340</v>
      </c>
      <c r="H26" s="130">
        <f t="shared" si="1"/>
        <v>0</v>
      </c>
      <c r="I26" s="109">
        <v>484.52</v>
      </c>
      <c r="J26" s="110">
        <v>541182</v>
      </c>
      <c r="K26" s="108">
        <v>0</v>
      </c>
      <c r="L26" s="126">
        <v>2.29</v>
      </c>
      <c r="M26" s="110">
        <v>11600</v>
      </c>
      <c r="N26" s="108">
        <v>0</v>
      </c>
      <c r="O26" s="108">
        <v>0</v>
      </c>
      <c r="P26" s="108">
        <v>0</v>
      </c>
      <c r="Q26" s="108">
        <v>0</v>
      </c>
      <c r="R26" s="109">
        <v>3.52</v>
      </c>
      <c r="S26" s="110">
        <v>2558</v>
      </c>
      <c r="T26" s="108">
        <v>0</v>
      </c>
      <c r="U26" s="111"/>
    </row>
    <row r="27" spans="1:21" s="63" customFormat="1" ht="26.25" customHeight="1">
      <c r="A27" s="107" t="s">
        <v>88</v>
      </c>
      <c r="B27" s="53" t="s">
        <v>36</v>
      </c>
      <c r="C27" s="108">
        <f>C31+C34</f>
        <v>0</v>
      </c>
      <c r="D27" s="108">
        <f>D31+D34</f>
        <v>0</v>
      </c>
      <c r="E27" s="108">
        <f>E31+E34</f>
        <v>0</v>
      </c>
      <c r="F27" s="128">
        <f>SUM(I27,L27,O27,R27)</f>
        <v>429.03000000000003</v>
      </c>
      <c r="G27" s="129">
        <f>SUM(J27,M27,P27,S27)</f>
        <v>547680</v>
      </c>
      <c r="H27" s="130">
        <f>SUM(K27,N27,Q27,T27)</f>
        <v>0</v>
      </c>
      <c r="I27" s="112">
        <v>412.04</v>
      </c>
      <c r="J27" s="110">
        <v>530614</v>
      </c>
      <c r="K27" s="108">
        <v>0</v>
      </c>
      <c r="L27" s="126">
        <v>9.5</v>
      </c>
      <c r="M27" s="110">
        <v>12381</v>
      </c>
      <c r="N27" s="108">
        <v>0</v>
      </c>
      <c r="O27" s="108">
        <v>0</v>
      </c>
      <c r="P27" s="108">
        <v>0</v>
      </c>
      <c r="Q27" s="108">
        <v>0</v>
      </c>
      <c r="R27" s="109">
        <v>7.49</v>
      </c>
      <c r="S27" s="110">
        <v>4685</v>
      </c>
      <c r="T27" s="108">
        <v>0</v>
      </c>
      <c r="U27" s="111"/>
    </row>
    <row r="28" spans="1:21" s="63" customFormat="1" ht="26.25" customHeight="1">
      <c r="A28" s="107" t="s">
        <v>108</v>
      </c>
      <c r="B28" s="53" t="s">
        <v>105</v>
      </c>
      <c r="C28" s="108">
        <v>0</v>
      </c>
      <c r="D28" s="108">
        <v>0</v>
      </c>
      <c r="E28" s="108">
        <v>0</v>
      </c>
      <c r="F28" s="128">
        <v>205.12</v>
      </c>
      <c r="G28" s="129">
        <v>325470</v>
      </c>
      <c r="H28" s="130">
        <v>0</v>
      </c>
      <c r="I28" s="112">
        <v>197.1</v>
      </c>
      <c r="J28" s="110">
        <v>315075</v>
      </c>
      <c r="K28" s="108">
        <v>0</v>
      </c>
      <c r="L28" s="126">
        <v>0</v>
      </c>
      <c r="M28" s="126">
        <v>0</v>
      </c>
      <c r="N28" s="108">
        <v>0</v>
      </c>
      <c r="O28" s="108">
        <v>0</v>
      </c>
      <c r="P28" s="108">
        <v>0</v>
      </c>
      <c r="Q28" s="108">
        <v>0</v>
      </c>
      <c r="R28" s="109">
        <v>8.02</v>
      </c>
      <c r="S28" s="110">
        <v>10395</v>
      </c>
      <c r="T28" s="108">
        <v>0</v>
      </c>
      <c r="U28" s="111"/>
    </row>
    <row r="29" spans="1:21" s="63" customFormat="1" ht="26.25" customHeight="1">
      <c r="A29" s="107" t="s">
        <v>109</v>
      </c>
      <c r="B29" s="53" t="s">
        <v>107</v>
      </c>
      <c r="C29" s="108">
        <v>0</v>
      </c>
      <c r="D29" s="108">
        <v>0</v>
      </c>
      <c r="E29" s="108">
        <v>0</v>
      </c>
      <c r="F29" s="128">
        <f>SUM(I29,L29,O29,R29)</f>
        <v>195.14999999999998</v>
      </c>
      <c r="G29" s="129">
        <f>SUM(J29,M29,P29,S29)</f>
        <v>274737</v>
      </c>
      <c r="H29" s="130">
        <v>0</v>
      </c>
      <c r="I29" s="112">
        <v>184.95999999999998</v>
      </c>
      <c r="J29" s="110">
        <v>258533</v>
      </c>
      <c r="K29" s="108">
        <v>0</v>
      </c>
      <c r="L29" s="109">
        <v>2.97</v>
      </c>
      <c r="M29" s="113">
        <v>4500</v>
      </c>
      <c r="N29" s="108">
        <v>0</v>
      </c>
      <c r="O29" s="108">
        <v>0</v>
      </c>
      <c r="P29" s="108">
        <v>0</v>
      </c>
      <c r="Q29" s="108">
        <v>0</v>
      </c>
      <c r="R29" s="109">
        <v>7.220000000000001</v>
      </c>
      <c r="S29" s="110">
        <v>11704</v>
      </c>
      <c r="T29" s="108">
        <v>0</v>
      </c>
      <c r="U29" s="111"/>
    </row>
    <row r="30" spans="1:21" s="63" customFormat="1" ht="26.25" customHeight="1">
      <c r="A30" s="107" t="s">
        <v>112</v>
      </c>
      <c r="B30" s="53" t="s">
        <v>111</v>
      </c>
      <c r="C30" s="130">
        <f>C31+C34</f>
        <v>0</v>
      </c>
      <c r="D30" s="130">
        <f>D31+D34</f>
        <v>0</v>
      </c>
      <c r="E30" s="130">
        <f>E31+E34</f>
        <v>0</v>
      </c>
      <c r="F30" s="128">
        <f>SUM(I30,L30,O30,R30)</f>
        <v>151.39059999999998</v>
      </c>
      <c r="G30" s="129">
        <f>SUM(J30,M30,P30,S30)</f>
        <v>238069</v>
      </c>
      <c r="H30" s="130">
        <f>SUM(K30,N30,Q30,T30)</f>
        <v>0</v>
      </c>
      <c r="I30" s="131">
        <f>I31+I34</f>
        <v>130.04059999999998</v>
      </c>
      <c r="J30" s="129">
        <f>J31+J34</f>
        <v>212528</v>
      </c>
      <c r="K30" s="130">
        <f aca="true" t="shared" si="2" ref="K30:T30">K31+K34</f>
        <v>0</v>
      </c>
      <c r="L30" s="128">
        <f t="shared" si="2"/>
        <v>0</v>
      </c>
      <c r="M30" s="130">
        <f t="shared" si="2"/>
        <v>0</v>
      </c>
      <c r="N30" s="130">
        <f t="shared" si="2"/>
        <v>0</v>
      </c>
      <c r="O30" s="130">
        <f t="shared" si="2"/>
        <v>0</v>
      </c>
      <c r="P30" s="130">
        <f t="shared" si="2"/>
        <v>0</v>
      </c>
      <c r="Q30" s="130">
        <f t="shared" si="2"/>
        <v>0</v>
      </c>
      <c r="R30" s="128">
        <f t="shared" si="2"/>
        <v>21.35</v>
      </c>
      <c r="S30" s="129">
        <f t="shared" si="2"/>
        <v>25541</v>
      </c>
      <c r="T30" s="130">
        <f t="shared" si="2"/>
        <v>0</v>
      </c>
      <c r="U30" s="111"/>
    </row>
    <row r="31" spans="1:21" ht="26.25" customHeight="1">
      <c r="A31" s="182" t="s">
        <v>89</v>
      </c>
      <c r="B31" s="183"/>
      <c r="C31" s="132">
        <f>SUM(C32:C33)</f>
        <v>0</v>
      </c>
      <c r="D31" s="132">
        <f>SUM(D32:D33)</f>
        <v>0</v>
      </c>
      <c r="E31" s="132">
        <f>SUM(E32:E33)</f>
        <v>0</v>
      </c>
      <c r="F31" s="128">
        <f aca="true" t="shared" si="3" ref="F31:G36">SUM(I31,L31,O31,R31)</f>
        <v>35.940599999999996</v>
      </c>
      <c r="G31" s="129">
        <f t="shared" si="3"/>
        <v>56925</v>
      </c>
      <c r="H31" s="132">
        <f>SUM(H32:H33)</f>
        <v>0</v>
      </c>
      <c r="I31" s="133">
        <f aca="true" t="shared" si="4" ref="I31:T31">SUM(I32:I33)</f>
        <v>28.870599999999996</v>
      </c>
      <c r="J31" s="134">
        <f t="shared" si="4"/>
        <v>44339</v>
      </c>
      <c r="K31" s="132">
        <f t="shared" si="4"/>
        <v>0</v>
      </c>
      <c r="L31" s="133">
        <f t="shared" si="4"/>
        <v>0</v>
      </c>
      <c r="M31" s="132">
        <f t="shared" si="4"/>
        <v>0</v>
      </c>
      <c r="N31" s="132">
        <f t="shared" si="4"/>
        <v>0</v>
      </c>
      <c r="O31" s="132">
        <f t="shared" si="4"/>
        <v>0</v>
      </c>
      <c r="P31" s="132">
        <f t="shared" si="4"/>
        <v>0</v>
      </c>
      <c r="Q31" s="132">
        <f t="shared" si="4"/>
        <v>0</v>
      </c>
      <c r="R31" s="133">
        <f t="shared" si="4"/>
        <v>7.07</v>
      </c>
      <c r="S31" s="134">
        <f t="shared" si="4"/>
        <v>12586</v>
      </c>
      <c r="T31" s="132">
        <f t="shared" si="4"/>
        <v>0</v>
      </c>
      <c r="U31" s="40"/>
    </row>
    <row r="32" spans="1:21" ht="26.25" customHeight="1">
      <c r="A32" s="114" t="s">
        <v>91</v>
      </c>
      <c r="B32" s="82" t="s">
        <v>8</v>
      </c>
      <c r="C32" s="120">
        <v>0</v>
      </c>
      <c r="D32" s="108">
        <v>0</v>
      </c>
      <c r="E32" s="120">
        <v>0</v>
      </c>
      <c r="F32" s="128">
        <f t="shared" si="3"/>
        <v>17.029999999999998</v>
      </c>
      <c r="G32" s="129">
        <f t="shared" si="3"/>
        <v>24129</v>
      </c>
      <c r="H32" s="135">
        <f>SUM(K32,N32,Q32,T32)</f>
        <v>0</v>
      </c>
      <c r="I32" s="121">
        <v>16.619999999999997</v>
      </c>
      <c r="J32" s="122">
        <v>23605</v>
      </c>
      <c r="K32" s="120">
        <v>0</v>
      </c>
      <c r="L32" s="121">
        <v>0</v>
      </c>
      <c r="M32" s="122">
        <v>0</v>
      </c>
      <c r="N32" s="120">
        <v>0</v>
      </c>
      <c r="O32" s="120">
        <v>0</v>
      </c>
      <c r="P32" s="120">
        <v>0</v>
      </c>
      <c r="Q32" s="120">
        <v>0</v>
      </c>
      <c r="R32" s="121">
        <v>0.41000000000000003</v>
      </c>
      <c r="S32" s="122">
        <v>524</v>
      </c>
      <c r="T32" s="120">
        <v>0</v>
      </c>
      <c r="U32" s="40"/>
    </row>
    <row r="33" spans="1:20" ht="26.25" customHeight="1">
      <c r="A33" s="114" t="s">
        <v>92</v>
      </c>
      <c r="B33" s="82" t="s">
        <v>9</v>
      </c>
      <c r="C33" s="120">
        <v>0</v>
      </c>
      <c r="D33" s="108">
        <v>0</v>
      </c>
      <c r="E33" s="120">
        <v>0</v>
      </c>
      <c r="F33" s="128">
        <f t="shared" si="3"/>
        <v>18.9106</v>
      </c>
      <c r="G33" s="129">
        <f t="shared" si="3"/>
        <v>32796</v>
      </c>
      <c r="H33" s="135">
        <f>SUM(K33,N33,Q33,T33)</f>
        <v>0</v>
      </c>
      <c r="I33" s="121">
        <v>12.250599999999999</v>
      </c>
      <c r="J33" s="122">
        <v>20734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1">
        <v>6.66</v>
      </c>
      <c r="S33" s="122">
        <v>12062</v>
      </c>
      <c r="T33" s="120">
        <v>0</v>
      </c>
    </row>
    <row r="34" spans="1:20" ht="26.25" customHeight="1">
      <c r="A34" s="182" t="s">
        <v>90</v>
      </c>
      <c r="B34" s="183"/>
      <c r="C34" s="132">
        <f>SUM(C35:C36)</f>
        <v>0</v>
      </c>
      <c r="D34" s="132">
        <f>SUM(D35:D36)</f>
        <v>0</v>
      </c>
      <c r="E34" s="132">
        <f>SUM(E35:E36)</f>
        <v>0</v>
      </c>
      <c r="F34" s="128">
        <f t="shared" si="3"/>
        <v>115.44999999999999</v>
      </c>
      <c r="G34" s="129">
        <f t="shared" si="3"/>
        <v>181144</v>
      </c>
      <c r="H34" s="132">
        <f>SUM(H35:H36)</f>
        <v>0</v>
      </c>
      <c r="I34" s="136">
        <f>SUM(I35:I36)</f>
        <v>101.16999999999999</v>
      </c>
      <c r="J34" s="134">
        <f>SUM(J35:J36)</f>
        <v>168189</v>
      </c>
      <c r="K34" s="132">
        <f aca="true" t="shared" si="5" ref="K34:T34">SUM(K35:K36)</f>
        <v>0</v>
      </c>
      <c r="L34" s="132">
        <f>SUM(L35:L36)</f>
        <v>0</v>
      </c>
      <c r="M34" s="132">
        <f>SUM(M35:M36)</f>
        <v>0</v>
      </c>
      <c r="N34" s="132">
        <f t="shared" si="5"/>
        <v>0</v>
      </c>
      <c r="O34" s="132">
        <f t="shared" si="5"/>
        <v>0</v>
      </c>
      <c r="P34" s="132">
        <f t="shared" si="5"/>
        <v>0</v>
      </c>
      <c r="Q34" s="132">
        <f t="shared" si="5"/>
        <v>0</v>
      </c>
      <c r="R34" s="133">
        <f>SUM(R35:R36)</f>
        <v>14.28</v>
      </c>
      <c r="S34" s="134">
        <f>SUM(S35:S36)</f>
        <v>12955</v>
      </c>
      <c r="T34" s="132">
        <f t="shared" si="5"/>
        <v>0</v>
      </c>
    </row>
    <row r="35" spans="1:20" ht="26.25" customHeight="1">
      <c r="A35" s="114" t="s">
        <v>93</v>
      </c>
      <c r="B35" s="82" t="s">
        <v>23</v>
      </c>
      <c r="C35" s="120">
        <v>0</v>
      </c>
      <c r="D35" s="108">
        <v>0</v>
      </c>
      <c r="E35" s="120">
        <v>0</v>
      </c>
      <c r="F35" s="128">
        <f t="shared" si="3"/>
        <v>55.949999999999996</v>
      </c>
      <c r="G35" s="129">
        <f t="shared" si="3"/>
        <v>84055</v>
      </c>
      <c r="H35" s="135">
        <f>SUM(K35,N35,Q35,T35)</f>
        <v>0</v>
      </c>
      <c r="I35" s="121">
        <v>42.269999999999996</v>
      </c>
      <c r="J35" s="122">
        <v>71551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1">
        <v>13.68</v>
      </c>
      <c r="S35" s="123">
        <v>12504</v>
      </c>
      <c r="T35" s="120">
        <v>0</v>
      </c>
    </row>
    <row r="36" spans="1:20" ht="26.25" customHeight="1">
      <c r="A36" s="114" t="s">
        <v>94</v>
      </c>
      <c r="B36" s="82" t="s">
        <v>24</v>
      </c>
      <c r="C36" s="120">
        <v>0</v>
      </c>
      <c r="D36" s="108">
        <v>0</v>
      </c>
      <c r="E36" s="120">
        <v>0</v>
      </c>
      <c r="F36" s="128">
        <f t="shared" si="3"/>
        <v>59.49999999999999</v>
      </c>
      <c r="G36" s="129">
        <f t="shared" si="3"/>
        <v>97089</v>
      </c>
      <c r="H36" s="135">
        <f>SUM(K36,N36,Q36,T36)</f>
        <v>0</v>
      </c>
      <c r="I36" s="124">
        <v>58.89999999999999</v>
      </c>
      <c r="J36" s="122">
        <v>96638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1">
        <v>0.6</v>
      </c>
      <c r="S36" s="122">
        <v>451</v>
      </c>
      <c r="T36" s="120">
        <v>0</v>
      </c>
    </row>
    <row r="37" spans="1:20" ht="2.25" customHeight="1">
      <c r="A37" s="90"/>
      <c r="B37" s="30"/>
      <c r="C37" s="115"/>
      <c r="D37" s="116"/>
      <c r="E37" s="116"/>
      <c r="F37" s="115"/>
      <c r="G37" s="116"/>
      <c r="H37" s="116"/>
      <c r="I37" s="115"/>
      <c r="J37" s="116"/>
      <c r="K37" s="116"/>
      <c r="L37" s="115"/>
      <c r="M37" s="116"/>
      <c r="N37" s="116"/>
      <c r="O37" s="115"/>
      <c r="P37" s="116"/>
      <c r="Q37" s="116"/>
      <c r="R37" s="115"/>
      <c r="S37" s="116"/>
      <c r="T37" s="116"/>
    </row>
    <row r="38" spans="16:17" ht="15.75">
      <c r="P38" s="95"/>
      <c r="Q38" s="95"/>
    </row>
  </sheetData>
  <sheetProtection/>
  <mergeCells count="38">
    <mergeCell ref="A34:B34"/>
    <mergeCell ref="A31:B31"/>
    <mergeCell ref="A20:B20"/>
    <mergeCell ref="A15:B16"/>
    <mergeCell ref="C11:E11"/>
    <mergeCell ref="G15:H15"/>
    <mergeCell ref="D15:E15"/>
    <mergeCell ref="A18:B18"/>
    <mergeCell ref="D14:E14"/>
    <mergeCell ref="A11:B12"/>
    <mergeCell ref="C13:E13"/>
    <mergeCell ref="F12:H12"/>
    <mergeCell ref="A2:I2"/>
    <mergeCell ref="A4:I4"/>
    <mergeCell ref="G14:H14"/>
    <mergeCell ref="C12:E12"/>
    <mergeCell ref="C10:E10"/>
    <mergeCell ref="F10:I10"/>
    <mergeCell ref="F13:H13"/>
    <mergeCell ref="S15:T15"/>
    <mergeCell ref="J4:T4"/>
    <mergeCell ref="M15:N15"/>
    <mergeCell ref="O13:Q13"/>
    <mergeCell ref="R12:T12"/>
    <mergeCell ref="S14:T14"/>
    <mergeCell ref="J14:K14"/>
    <mergeCell ref="J13:K13"/>
    <mergeCell ref="J15:K15"/>
    <mergeCell ref="P15:Q15"/>
    <mergeCell ref="R13:T13"/>
    <mergeCell ref="O12:Q12"/>
    <mergeCell ref="L12:N12"/>
    <mergeCell ref="L13:N13"/>
    <mergeCell ref="P14:Q14"/>
    <mergeCell ref="J2:T2"/>
    <mergeCell ref="J10:T10"/>
    <mergeCell ref="J12:K12"/>
    <mergeCell ref="M14:N14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geOrder="overThenDown" paperSize="9" scale="9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林芳如</cp:lastModifiedBy>
  <cp:lastPrinted>2020-03-05T08:21:11Z</cp:lastPrinted>
  <dcterms:created xsi:type="dcterms:W3CDTF">1997-01-14T01:50:29Z</dcterms:created>
  <dcterms:modified xsi:type="dcterms:W3CDTF">2020-07-20T03:38:27Z</dcterms:modified>
  <cp:category/>
  <cp:version/>
  <cp:contentType/>
  <cp:contentStatus/>
</cp:coreProperties>
</file>