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15" windowWidth="8505" windowHeight="4305" activeTab="0"/>
  </bookViews>
  <sheets>
    <sheet name="表52" sheetId="1" r:id="rId1"/>
    <sheet name="表52(完)" sheetId="2" r:id="rId2"/>
  </sheets>
  <definedNames>
    <definedName name="_xlnm.Print_Area" localSheetId="0">'表52'!$A$1:$M$54</definedName>
    <definedName name="_xlnm.Print_Area" localSheetId="1">'表52(完)'!$A$1:$H$51</definedName>
  </definedNames>
  <calcPr fullCalcOnLoad="1"/>
</workbook>
</file>

<file path=xl/sharedStrings.xml><?xml version="1.0" encoding="utf-8"?>
<sst xmlns="http://schemas.openxmlformats.org/spreadsheetml/2006/main" count="189" uniqueCount="131">
  <si>
    <t>單位：新臺幣元</t>
  </si>
  <si>
    <t>門</t>
  </si>
  <si>
    <t>Admission</t>
  </si>
  <si>
    <t>（人次）</t>
  </si>
  <si>
    <t>%</t>
  </si>
  <si>
    <t>Grand Total</t>
  </si>
  <si>
    <r>
      <t>總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入</t>
    </r>
  </si>
  <si>
    <t>3 148 571</t>
  </si>
  <si>
    <t xml:space="preserve"> Taipingshan N. F. R. A.</t>
  </si>
  <si>
    <t>資料來源：根據本局各林區管理處資料彙編。</t>
  </si>
  <si>
    <r>
      <t xml:space="preserve">                    2.</t>
    </r>
    <r>
      <rPr>
        <sz val="8"/>
        <rFont val="標楷體"/>
        <family val="4"/>
      </rPr>
      <t>表列資料之總數與細數之和因四捨五入調整尾數故未盡相符。</t>
    </r>
  </si>
  <si>
    <t>Revenues</t>
  </si>
  <si>
    <t>（輛）</t>
  </si>
  <si>
    <t>No. of Car</t>
  </si>
  <si>
    <t>（人）</t>
  </si>
  <si>
    <t>No. of Person</t>
  </si>
  <si>
    <t>票</t>
  </si>
  <si>
    <t>人     數</t>
  </si>
  <si>
    <r>
      <t>收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入</t>
    </r>
  </si>
  <si>
    <t>393 162</t>
  </si>
  <si>
    <t>330 224</t>
  </si>
  <si>
    <t xml:space="preserve"> Wuling N. F. R. A.</t>
  </si>
  <si>
    <t xml:space="preserve"> Hehuanshan N. F. R. A.</t>
  </si>
  <si>
    <t xml:space="preserve"> Basianshan N. F. R. A.</t>
  </si>
  <si>
    <t xml:space="preserve"> Dasyueshan N. F. R. A.</t>
  </si>
  <si>
    <t xml:space="preserve"> Aowanda N. F. R. A.</t>
  </si>
  <si>
    <t xml:space="preserve"> Tianchih Cabin</t>
  </si>
  <si>
    <t xml:space="preserve"> Alishan N. F. R. A.</t>
  </si>
  <si>
    <t xml:space="preserve"> Tengjhih N. F. R. A.</t>
  </si>
  <si>
    <t xml:space="preserve"> Shuangliou N. F. R. A.</t>
  </si>
  <si>
    <t xml:space="preserve"> Kenting N. F. R. A.</t>
  </si>
  <si>
    <t xml:space="preserve"> Jhihben N. F. R. A.</t>
  </si>
  <si>
    <t xml:space="preserve"> Siangyang N. F. R. A.</t>
  </si>
  <si>
    <t xml:space="preserve"> Fuyuan N. F. R. A.</t>
  </si>
  <si>
    <t xml:space="preserve"> Chihnan N. F. R. A.</t>
  </si>
  <si>
    <t xml:space="preserve"> Neidong N. F. R. A.</t>
  </si>
  <si>
    <t xml:space="preserve"> Manyueyuan N. F. R. A.</t>
  </si>
  <si>
    <t xml:space="preserve"> Jioujiou Cabin</t>
  </si>
  <si>
    <t>捌、森　林　遊　樂</t>
  </si>
  <si>
    <t>雙流國家森林遊樂區</t>
  </si>
  <si>
    <t>墾丁國家森林遊樂區</t>
  </si>
  <si>
    <t>知本國家森林遊樂區</t>
  </si>
  <si>
    <t>向陽國家森林遊樂區</t>
  </si>
  <si>
    <t>富源國家森林遊樂區</t>
  </si>
  <si>
    <t>池南國家森林遊樂區</t>
  </si>
  <si>
    <t>藤枝國家森林遊樂區</t>
  </si>
  <si>
    <t>VIII. Forest Recreation</t>
  </si>
  <si>
    <r>
      <t>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入</t>
    </r>
  </si>
  <si>
    <r>
      <t>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他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>入</t>
    </r>
  </si>
  <si>
    <r>
      <t>人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</si>
  <si>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入</t>
    </r>
  </si>
  <si>
    <r>
      <t>車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輛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停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放</t>
    </r>
  </si>
  <si>
    <r>
      <t>輛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</si>
  <si>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t>Ticket</t>
  </si>
  <si>
    <t>%</t>
  </si>
  <si>
    <t>Revenues</t>
  </si>
  <si>
    <t>Parking   Vehicle</t>
  </si>
  <si>
    <t>Revenues</t>
  </si>
  <si>
    <t>Other Revenues</t>
  </si>
  <si>
    <t xml:space="preserve"> Taipingshan N. F. R. A.</t>
  </si>
  <si>
    <t xml:space="preserve"> Neidong N. F. R. A.</t>
  </si>
  <si>
    <t xml:space="preserve"> Manyueyuan N. F. R. A.</t>
  </si>
  <si>
    <t xml:space="preserve"> Dongyanshan N. F. R. A.</t>
  </si>
  <si>
    <t xml:space="preserve"> Jioujiou Cabin</t>
  </si>
  <si>
    <t>太平山國家森林遊樂區</t>
  </si>
  <si>
    <t>內洞國家森林遊樂區</t>
  </si>
  <si>
    <t>滿月圓國家森林遊樂區</t>
  </si>
  <si>
    <t>東眼山國家森林遊樂區</t>
  </si>
  <si>
    <t>九九山莊</t>
  </si>
  <si>
    <t>武陵國家森林遊樂區</t>
  </si>
  <si>
    <t>合歡山國家森林遊樂區</t>
  </si>
  <si>
    <t>八仙山國家森林遊樂區</t>
  </si>
  <si>
    <t>大雪山國家森林遊樂區</t>
  </si>
  <si>
    <t>奧萬大國家森林遊樂區</t>
  </si>
  <si>
    <t>天池山莊</t>
  </si>
  <si>
    <t>阿里山國家森林遊樂區</t>
  </si>
  <si>
    <t>藤枝國家森林遊樂區</t>
  </si>
  <si>
    <t>雙流國家森林遊樂區</t>
  </si>
  <si>
    <t>墾丁國家森林遊樂區</t>
  </si>
  <si>
    <t>知本國家森林遊樂區</t>
  </si>
  <si>
    <t>向陽國家森林遊樂區</t>
  </si>
  <si>
    <t>富源國家森林遊樂區</t>
  </si>
  <si>
    <t>池南國家森林遊樂區</t>
  </si>
  <si>
    <t>Unit : N. T. $</t>
  </si>
  <si>
    <t>Source : Based on the data of forest district offices of F.B..</t>
  </si>
  <si>
    <t xml:space="preserve"> (2006)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</si>
  <si>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 95         </t>
    </r>
    <r>
      <rPr>
        <b/>
        <sz val="10"/>
        <rFont val="標楷體"/>
        <family val="4"/>
      </rPr>
      <t>年</t>
    </r>
  </si>
  <si>
    <t>Year, Forest Recreation Area</t>
  </si>
  <si>
    <t>年 別 及 森 林 遊 樂 區 別</t>
  </si>
  <si>
    <t xml:space="preserve"> (2011)</t>
  </si>
  <si>
    <t xml:space="preserve"> (2012)</t>
  </si>
  <si>
    <t xml:space="preserve"> (2013)</t>
  </si>
  <si>
    <t xml:space="preserve"> (2014)</t>
  </si>
  <si>
    <t xml:space="preserve">             since Jan. 1, 2011.                                                                 </t>
  </si>
  <si>
    <t xml:space="preserve"> (2015)</t>
  </si>
  <si>
    <t>觀霧國家森林遊樂區</t>
  </si>
  <si>
    <t xml:space="preserve"> Dongyanshan N. F. R. A.</t>
  </si>
  <si>
    <t xml:space="preserve"> Guanwu  N. F. R. A</t>
  </si>
  <si>
    <r>
      <t>表</t>
    </r>
    <r>
      <rPr>
        <sz val="16"/>
        <rFont val="Times New Roman"/>
        <family val="1"/>
      </rPr>
      <t>52</t>
    </r>
    <r>
      <rPr>
        <sz val="16"/>
        <rFont val="標楷體"/>
        <family val="4"/>
      </rPr>
      <t>　林務局森林遊樂區收入</t>
    </r>
  </si>
  <si>
    <t>Table 52     Revenues of Forest Recreation Area of F. B.</t>
  </si>
  <si>
    <r>
      <t>186</t>
    </r>
    <r>
      <rPr>
        <sz val="9"/>
        <rFont val="標楷體"/>
        <family val="4"/>
      </rPr>
      <t>　</t>
    </r>
    <r>
      <rPr>
        <sz val="8"/>
        <rFont val="標楷體"/>
        <family val="4"/>
      </rPr>
      <t>森林遊樂</t>
    </r>
  </si>
  <si>
    <r>
      <t>Forest Recreation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187</t>
    </r>
  </si>
  <si>
    <r>
      <t>188</t>
    </r>
    <r>
      <rPr>
        <sz val="9"/>
        <rFont val="標楷體"/>
        <family val="4"/>
      </rPr>
      <t>　</t>
    </r>
    <r>
      <rPr>
        <sz val="8"/>
        <rFont val="標楷體"/>
        <family val="4"/>
      </rPr>
      <t>森林遊樂</t>
    </r>
  </si>
  <si>
    <r>
      <t>表</t>
    </r>
    <r>
      <rPr>
        <sz val="16"/>
        <rFont val="Times New Roman"/>
        <family val="1"/>
      </rPr>
      <t>52</t>
    </r>
    <r>
      <rPr>
        <sz val="16"/>
        <rFont val="標楷體"/>
        <family val="4"/>
      </rPr>
      <t>　林務局森林遊樂區收入（續完）</t>
    </r>
  </si>
  <si>
    <t>Table 52     Revenues of Forest Recreation Area of F.B. (Concluded)</t>
  </si>
  <si>
    <t xml:space="preserve"> (2016)</t>
  </si>
  <si>
    <t xml:space="preserve"> (2017)</t>
  </si>
  <si>
    <t xml:space="preserve"> (2018)</t>
  </si>
  <si>
    <t>拉拉山巨木區</t>
  </si>
  <si>
    <t xml:space="preserve"> Lalashan Giant Trees Area</t>
  </si>
  <si>
    <t xml:space="preserve"> (2019)</t>
  </si>
  <si>
    <t xml:space="preserve"> (2019)</t>
  </si>
  <si>
    <t>Person0time</t>
  </si>
  <si>
    <r>
      <t xml:space="preserve">   </t>
    </r>
    <r>
      <rPr>
        <sz val="10"/>
        <rFont val="標楷體"/>
        <family val="4"/>
      </rPr>
      <t>遊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客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宿</t>
    </r>
  </si>
  <si>
    <t xml:space="preserve"> 遊   客   住   宿</t>
  </si>
  <si>
    <t>Passenger Accommodation</t>
  </si>
  <si>
    <t>Passenger Accommodation</t>
  </si>
  <si>
    <t xml:space="preserve">          2.Data may not add to totals because of rounding.</t>
  </si>
  <si>
    <t xml:space="preserve">Note : 1.Siangyang N.F.R.A. has begun to operate since Nov. , 2005 ; Lalashan N.R. ,accommodating Taoyuan City G., has been free </t>
  </si>
  <si>
    <t xml:space="preserve"> (2020)</t>
  </si>
  <si>
    <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向陽國家森林遊樂區自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11</t>
    </r>
    <r>
      <rPr>
        <sz val="8"/>
        <rFont val="標楷體"/>
        <family val="4"/>
      </rPr>
      <t>月份起開始營運；拉拉山巨木區配合桃園市政府自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日起停止收費。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</si>
  <si>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100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</si>
  <si>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101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</si>
  <si>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102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</si>
  <si>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103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</si>
  <si>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104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</si>
  <si>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105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</si>
  <si>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106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</si>
  <si>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107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</si>
  <si>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108     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</si>
  <si>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  109         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</si>
</sst>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#\ ###\ ###"/>
    <numFmt numFmtId="181" formatCode="##\ ###\ ###.00"/>
    <numFmt numFmtId="182" formatCode="0.00_);[Red]\(0.0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_-* #,##0.0_-;\-* #,##0.0_-;_-* &quot;-&quot;_-;_-@_-"/>
    <numFmt numFmtId="190" formatCode="_-* #,##0.00_-;\-* #,##0.00_-;_-* &quot;-&quot;_-;_-@_-"/>
    <numFmt numFmtId="191" formatCode="_-* #\ ###\ ###\ ##0_-;\-* #\ ###\ ###\ ##0_-;_-* &quot;-&quot;_-;_-@_-"/>
    <numFmt numFmtId="192" formatCode="###\ ###\ ###\ ###"/>
    <numFmt numFmtId="193" formatCode="0.00_ "/>
    <numFmt numFmtId="194" formatCode="#\ ###\ ###\ ###"/>
    <numFmt numFmtId="195" formatCode="[$€-2]\ #,##0.00_);[Red]\([$€-2]\ #,##0.00\)"/>
    <numFmt numFmtId="196" formatCode="#,##0.00_ "/>
    <numFmt numFmtId="197" formatCode="#,##0.0"/>
    <numFmt numFmtId="198" formatCode="#,##0.000"/>
    <numFmt numFmtId="199" formatCode="* #\ ###\ ##0_-;\-* #,##0.00_-;_-* &quot;-&quot;??_-;_-@_-"/>
    <numFmt numFmtId="200" formatCode="* #\ ###\ ##0.00;\-* #,##0.00_-;_-* &quot;-&quot;??_-;_-@_-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10"/>
      <name val="標楷體"/>
      <family val="4"/>
    </font>
    <font>
      <sz val="10"/>
      <name val="新細明體"/>
      <family val="1"/>
    </font>
    <font>
      <b/>
      <sz val="8"/>
      <name val="Times New Roman"/>
      <family val="1"/>
    </font>
    <font>
      <sz val="10"/>
      <name val="標楷體"/>
      <family val="4"/>
    </font>
    <font>
      <sz val="8"/>
      <name val="新細明體"/>
      <family val="1"/>
    </font>
    <font>
      <sz val="13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6"/>
      <name val="Times New Roman"/>
      <family val="1"/>
    </font>
    <font>
      <sz val="14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新細明體"/>
      <family val="1"/>
    </font>
    <font>
      <b/>
      <sz val="20"/>
      <name val="標楷體"/>
      <family val="4"/>
    </font>
    <font>
      <b/>
      <sz val="18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Courier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29" fillId="3" borderId="0" applyNumberFormat="0" applyBorder="0" applyAlignment="0" applyProtection="0"/>
    <xf numFmtId="0" fontId="47" fillId="4" borderId="0" applyNumberFormat="0" applyBorder="0" applyAlignment="0" applyProtection="0"/>
    <xf numFmtId="0" fontId="29" fillId="5" borderId="0" applyNumberFormat="0" applyBorder="0" applyAlignment="0" applyProtection="0"/>
    <xf numFmtId="0" fontId="47" fillId="6" borderId="0" applyNumberFormat="0" applyBorder="0" applyAlignment="0" applyProtection="0"/>
    <xf numFmtId="0" fontId="29" fillId="7" borderId="0" applyNumberFormat="0" applyBorder="0" applyAlignment="0" applyProtection="0"/>
    <xf numFmtId="0" fontId="47" fillId="8" borderId="0" applyNumberFormat="0" applyBorder="0" applyAlignment="0" applyProtection="0"/>
    <xf numFmtId="0" fontId="29" fillId="9" borderId="0" applyNumberFormat="0" applyBorder="0" applyAlignment="0" applyProtection="0"/>
    <xf numFmtId="0" fontId="47" fillId="10" borderId="0" applyNumberFormat="0" applyBorder="0" applyAlignment="0" applyProtection="0"/>
    <xf numFmtId="0" fontId="29" fillId="11" borderId="0" applyNumberFormat="0" applyBorder="0" applyAlignment="0" applyProtection="0"/>
    <xf numFmtId="0" fontId="47" fillId="12" borderId="0" applyNumberFormat="0" applyBorder="0" applyAlignment="0" applyProtection="0"/>
    <xf numFmtId="0" fontId="29" fillId="13" borderId="0" applyNumberFormat="0" applyBorder="0" applyAlignment="0" applyProtection="0"/>
    <xf numFmtId="0" fontId="47" fillId="14" borderId="0" applyNumberFormat="0" applyBorder="0" applyAlignment="0" applyProtection="0"/>
    <xf numFmtId="0" fontId="29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7" fillId="18" borderId="0" applyNumberFormat="0" applyBorder="0" applyAlignment="0" applyProtection="0"/>
    <xf numFmtId="0" fontId="29" fillId="19" borderId="0" applyNumberFormat="0" applyBorder="0" applyAlignment="0" applyProtection="0"/>
    <xf numFmtId="0" fontId="47" fillId="20" borderId="0" applyNumberFormat="0" applyBorder="0" applyAlignment="0" applyProtection="0"/>
    <xf numFmtId="0" fontId="29" fillId="9" borderId="0" applyNumberFormat="0" applyBorder="0" applyAlignment="0" applyProtection="0"/>
    <xf numFmtId="0" fontId="47" fillId="21" borderId="0" applyNumberFormat="0" applyBorder="0" applyAlignment="0" applyProtection="0"/>
    <xf numFmtId="0" fontId="29" fillId="15" borderId="0" applyNumberFormat="0" applyBorder="0" applyAlignment="0" applyProtection="0"/>
    <xf numFmtId="0" fontId="47" fillId="22" borderId="0" applyNumberFormat="0" applyBorder="0" applyAlignment="0" applyProtection="0"/>
    <xf numFmtId="0" fontId="29" fillId="23" borderId="0" applyNumberFormat="0" applyBorder="0" applyAlignment="0" applyProtection="0"/>
    <xf numFmtId="0" fontId="48" fillId="24" borderId="0" applyNumberFormat="0" applyBorder="0" applyAlignment="0" applyProtection="0"/>
    <xf numFmtId="0" fontId="30" fillId="25" borderId="0" applyNumberFormat="0" applyBorder="0" applyAlignment="0" applyProtection="0"/>
    <xf numFmtId="0" fontId="48" fillId="26" borderId="0" applyNumberFormat="0" applyBorder="0" applyAlignment="0" applyProtection="0"/>
    <xf numFmtId="0" fontId="30" fillId="17" borderId="0" applyNumberFormat="0" applyBorder="0" applyAlignment="0" applyProtection="0"/>
    <xf numFmtId="0" fontId="48" fillId="27" borderId="0" applyNumberFormat="0" applyBorder="0" applyAlignment="0" applyProtection="0"/>
    <xf numFmtId="0" fontId="30" fillId="19" borderId="0" applyNumberFormat="0" applyBorder="0" applyAlignment="0" applyProtection="0"/>
    <xf numFmtId="0" fontId="48" fillId="28" borderId="0" applyNumberFormat="0" applyBorder="0" applyAlignment="0" applyProtection="0"/>
    <xf numFmtId="0" fontId="30" fillId="29" borderId="0" applyNumberFormat="0" applyBorder="0" applyAlignment="0" applyProtection="0"/>
    <xf numFmtId="0" fontId="48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0" applyNumberFormat="0" applyBorder="0" applyAlignment="0" applyProtection="0"/>
    <xf numFmtId="0" fontId="30" fillId="33" borderId="0" applyNumberFormat="0" applyBorder="0" applyAlignment="0" applyProtection="0"/>
    <xf numFmtId="0" fontId="0" fillId="0" borderId="0">
      <alignment/>
      <protection/>
    </xf>
    <xf numFmtId="37" fontId="4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31" fillId="35" borderId="0" applyNumberFormat="0" applyBorder="0" applyAlignment="0" applyProtection="0"/>
    <xf numFmtId="0" fontId="50" fillId="0" borderId="1" applyNumberFormat="0" applyFill="0" applyAlignment="0" applyProtection="0"/>
    <xf numFmtId="0" fontId="32" fillId="0" borderId="2" applyNumberFormat="0" applyFill="0" applyAlignment="0" applyProtection="0"/>
    <xf numFmtId="0" fontId="51" fillId="36" borderId="0" applyNumberFormat="0" applyBorder="0" applyAlignment="0" applyProtection="0"/>
    <xf numFmtId="0" fontId="33" fillId="7" borderId="0" applyNumberFormat="0" applyBorder="0" applyAlignment="0" applyProtection="0"/>
    <xf numFmtId="9" fontId="0" fillId="0" borderId="0" applyFont="0" applyFill="0" applyBorder="0" applyAlignment="0" applyProtection="0"/>
    <xf numFmtId="0" fontId="52" fillId="37" borderId="3" applyNumberFormat="0" applyAlignment="0" applyProtection="0"/>
    <xf numFmtId="0" fontId="34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35" fillId="0" borderId="6" applyNumberFormat="0" applyFill="0" applyAlignment="0" applyProtection="0"/>
    <xf numFmtId="0" fontId="0" fillId="39" borderId="7" applyNumberFormat="0" applyFont="0" applyAlignment="0" applyProtection="0"/>
    <xf numFmtId="0" fontId="29" fillId="40" borderId="8" applyNumberFormat="0" applyFon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41" borderId="0" applyNumberFormat="0" applyBorder="0" applyAlignment="0" applyProtection="0"/>
    <xf numFmtId="0" fontId="30" fillId="42" borderId="0" applyNumberFormat="0" applyBorder="0" applyAlignment="0" applyProtection="0"/>
    <xf numFmtId="0" fontId="48" fillId="43" borderId="0" applyNumberFormat="0" applyBorder="0" applyAlignment="0" applyProtection="0"/>
    <xf numFmtId="0" fontId="30" fillId="44" borderId="0" applyNumberFormat="0" applyBorder="0" applyAlignment="0" applyProtection="0"/>
    <xf numFmtId="0" fontId="48" fillId="45" borderId="0" applyNumberFormat="0" applyBorder="0" applyAlignment="0" applyProtection="0"/>
    <xf numFmtId="0" fontId="30" fillId="46" borderId="0" applyNumberFormat="0" applyBorder="0" applyAlignment="0" applyProtection="0"/>
    <xf numFmtId="0" fontId="48" fillId="47" borderId="0" applyNumberFormat="0" applyBorder="0" applyAlignment="0" applyProtection="0"/>
    <xf numFmtId="0" fontId="30" fillId="29" borderId="0" applyNumberFormat="0" applyBorder="0" applyAlignment="0" applyProtection="0"/>
    <xf numFmtId="0" fontId="48" fillId="48" borderId="0" applyNumberFormat="0" applyBorder="0" applyAlignment="0" applyProtection="0"/>
    <xf numFmtId="0" fontId="30" fillId="31" borderId="0" applyNumberFormat="0" applyBorder="0" applyAlignment="0" applyProtection="0"/>
    <xf numFmtId="0" fontId="48" fillId="49" borderId="0" applyNumberFormat="0" applyBorder="0" applyAlignment="0" applyProtection="0"/>
    <xf numFmtId="0" fontId="3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38" fillId="0" borderId="10" applyNumberFormat="0" applyFill="0" applyAlignment="0" applyProtection="0"/>
    <xf numFmtId="0" fontId="57" fillId="0" borderId="11" applyNumberFormat="0" applyFill="0" applyAlignment="0" applyProtection="0"/>
    <xf numFmtId="0" fontId="39" fillId="0" borderId="12" applyNumberFormat="0" applyFill="0" applyAlignment="0" applyProtection="0"/>
    <xf numFmtId="0" fontId="58" fillId="0" borderId="13" applyNumberFormat="0" applyFill="0" applyAlignment="0" applyProtection="0"/>
    <xf numFmtId="0" fontId="40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51" borderId="3" applyNumberFormat="0" applyAlignment="0" applyProtection="0"/>
    <xf numFmtId="0" fontId="41" fillId="13" borderId="4" applyNumberFormat="0" applyAlignment="0" applyProtection="0"/>
    <xf numFmtId="0" fontId="60" fillId="37" borderId="15" applyNumberFormat="0" applyAlignment="0" applyProtection="0"/>
    <xf numFmtId="0" fontId="42" fillId="38" borderId="16" applyNumberFormat="0" applyAlignment="0" applyProtection="0"/>
    <xf numFmtId="0" fontId="61" fillId="52" borderId="17" applyNumberFormat="0" applyAlignment="0" applyProtection="0"/>
    <xf numFmtId="0" fontId="43" fillId="53" borderId="18" applyNumberFormat="0" applyAlignment="0" applyProtection="0"/>
    <xf numFmtId="0" fontId="62" fillId="54" borderId="0" applyNumberFormat="0" applyBorder="0" applyAlignment="0" applyProtection="0"/>
    <xf numFmtId="0" fontId="44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99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right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14" fillId="0" borderId="23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22" fillId="0" borderId="0" xfId="0" applyFont="1" applyFill="1" applyAlignment="1" applyProtection="1" quotePrefix="1">
      <alignment horizontal="right" vertical="center" wrapText="1"/>
      <protection locked="0"/>
    </xf>
    <xf numFmtId="0" fontId="22" fillId="0" borderId="22" xfId="0" applyFont="1" applyFill="1" applyBorder="1" applyAlignment="1" applyProtection="1" quotePrefix="1">
      <alignment horizontal="center" vertical="center"/>
      <protection locked="0"/>
    </xf>
    <xf numFmtId="180" fontId="22" fillId="0" borderId="0" xfId="0" applyNumberFormat="1" applyFont="1" applyFill="1" applyAlignment="1" applyProtection="1">
      <alignment horizontal="right" vertical="center" wrapText="1"/>
      <protection locked="0"/>
    </xf>
    <xf numFmtId="2" fontId="22" fillId="0" borderId="0" xfId="0" applyNumberFormat="1" applyFont="1" applyFill="1" applyAlignment="1" applyProtection="1">
      <alignment horizontal="right" vertical="center" wrapText="1"/>
      <protection locked="0"/>
    </xf>
    <xf numFmtId="199" fontId="22" fillId="0" borderId="0" xfId="0" applyNumberFormat="1" applyFont="1" applyFill="1" applyAlignment="1" applyProtection="1">
      <alignment horizontal="right" vertical="center" wrapText="1"/>
      <protection/>
    </xf>
    <xf numFmtId="200" fontId="2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1" fontId="23" fillId="0" borderId="0" xfId="0" applyNumberFormat="1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99" fontId="22" fillId="0" borderId="0" xfId="0" applyNumberFormat="1" applyFont="1" applyFill="1" applyAlignment="1" applyProtection="1">
      <alignment horizontal="right" vertical="center" wrapText="1"/>
      <protection locked="0"/>
    </xf>
    <xf numFmtId="200" fontId="22" fillId="0" borderId="0" xfId="0" applyNumberFormat="1" applyFont="1" applyFill="1" applyAlignment="1" applyProtection="1">
      <alignment horizontal="right" vertical="center" wrapText="1"/>
      <protection locked="0"/>
    </xf>
    <xf numFmtId="3" fontId="12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distributed" vertical="center" wrapText="1"/>
      <protection locked="0"/>
    </xf>
    <xf numFmtId="0" fontId="13" fillId="0" borderId="22" xfId="0" applyFont="1" applyFill="1" applyBorder="1" applyAlignment="1" applyProtection="1" quotePrefix="1">
      <alignment horizontal="left" vertical="center"/>
      <protection locked="0"/>
    </xf>
    <xf numFmtId="199" fontId="21" fillId="0" borderId="0" xfId="0" applyNumberFormat="1" applyFont="1" applyFill="1" applyAlignment="1" applyProtection="1">
      <alignment horizontal="right" vertical="center" wrapText="1"/>
      <protection locked="0"/>
    </xf>
    <xf numFmtId="200" fontId="21" fillId="0" borderId="0" xfId="0" applyNumberFormat="1" applyFont="1" applyFill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center" wrapText="1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199" fontId="23" fillId="0" borderId="0" xfId="0" applyNumberFormat="1" applyFont="1" applyFill="1" applyAlignment="1" applyProtection="1">
      <alignment horizontal="right" vertical="center" wrapText="1"/>
      <protection locked="0"/>
    </xf>
    <xf numFmtId="200" fontId="23" fillId="0" borderId="0" xfId="0" applyNumberFormat="1" applyFont="1" applyFill="1" applyAlignment="1" applyProtection="1">
      <alignment horizontal="right" vertical="center" wrapText="1"/>
      <protection locked="0"/>
    </xf>
    <xf numFmtId="0" fontId="28" fillId="0" borderId="0" xfId="0" applyFont="1" applyFill="1" applyAlignment="1" applyProtection="1">
      <alignment horizontal="distributed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99" fontId="23" fillId="0" borderId="0" xfId="0" applyNumberFormat="1" applyFont="1" applyFill="1" applyAlignment="1" applyProtection="1">
      <alignment horizontal="right" vertical="center"/>
      <protection locked="0"/>
    </xf>
    <xf numFmtId="200" fontId="23" fillId="0" borderId="0" xfId="0" applyNumberFormat="1" applyFont="1" applyFill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14" fillId="0" borderId="3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3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justify" vertical="center" wrapText="1"/>
      <protection locked="0"/>
    </xf>
    <xf numFmtId="180" fontId="2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right" vertical="center" wrapText="1"/>
      <protection locked="0"/>
    </xf>
    <xf numFmtId="190" fontId="23" fillId="0" borderId="0" xfId="0" applyNumberFormat="1" applyFont="1" applyFill="1" applyAlignment="1" applyProtection="1">
      <alignment horizontal="right" vertical="center" wrapText="1"/>
      <protection locked="0"/>
    </xf>
    <xf numFmtId="198" fontId="1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Fill="1" applyAlignment="1" applyProtection="1">
      <alignment/>
      <protection locked="0"/>
    </xf>
    <xf numFmtId="199" fontId="22" fillId="0" borderId="23" xfId="0" applyNumberFormat="1" applyFont="1" applyFill="1" applyBorder="1" applyAlignment="1" applyProtection="1">
      <alignment horizontal="right" vertical="center" wrapText="1"/>
      <protection locked="0"/>
    </xf>
    <xf numFmtId="199" fontId="23" fillId="0" borderId="23" xfId="0" applyNumberFormat="1" applyFont="1" applyFill="1" applyBorder="1" applyAlignment="1" applyProtection="1">
      <alignment horizontal="right" vertical="center" wrapText="1"/>
      <protection/>
    </xf>
    <xf numFmtId="200" fontId="23" fillId="0" borderId="0" xfId="0" applyNumberFormat="1" applyFont="1" applyFill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/>
      <protection locked="0"/>
    </xf>
    <xf numFmtId="200" fontId="23" fillId="0" borderId="0" xfId="0" applyNumberFormat="1" applyFont="1" applyFill="1" applyBorder="1" applyAlignment="1" applyProtection="1">
      <alignment horizontal="right" vertical="center" wrapText="1"/>
      <protection/>
    </xf>
    <xf numFmtId="199" fontId="23" fillId="0" borderId="0" xfId="0" applyNumberFormat="1" applyFont="1" applyFill="1" applyAlignment="1" applyProtection="1">
      <alignment horizontal="right" vertical="top" wrapText="1"/>
      <protection locked="0"/>
    </xf>
    <xf numFmtId="0" fontId="28" fillId="0" borderId="0" xfId="0" applyFont="1" applyFill="1" applyAlignment="1" applyProtection="1">
      <alignment horizontal="distributed" vertical="top" wrapText="1"/>
      <protection locked="0"/>
    </xf>
    <xf numFmtId="200" fontId="23" fillId="0" borderId="0" xfId="0" applyNumberFormat="1" applyFont="1" applyFill="1" applyAlignment="1" applyProtection="1">
      <alignment vertical="center"/>
      <protection/>
    </xf>
    <xf numFmtId="199" fontId="23" fillId="0" borderId="0" xfId="0" applyNumberFormat="1" applyFont="1" applyFill="1" applyAlignment="1" applyProtection="1">
      <alignment vertical="center"/>
      <protection locked="0"/>
    </xf>
    <xf numFmtId="200" fontId="23" fillId="0" borderId="0" xfId="0" applyNumberFormat="1" applyFont="1" applyFill="1" applyAlignment="1" applyProtection="1">
      <alignment vertical="center"/>
      <protection locked="0"/>
    </xf>
    <xf numFmtId="0" fontId="12" fillId="0" borderId="0" xfId="0" applyNumberFormat="1" applyFont="1" applyFill="1" applyAlignment="1" applyProtection="1">
      <alignment/>
      <protection locked="0"/>
    </xf>
    <xf numFmtId="200" fontId="2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0" applyFont="1" applyFill="1" applyAlignment="1" applyProtection="1">
      <alignment horizontal="distributed" vertical="top" wrapText="1"/>
      <protection locked="0"/>
    </xf>
    <xf numFmtId="0" fontId="0" fillId="0" borderId="25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94" fontId="22" fillId="0" borderId="23" xfId="0" applyNumberFormat="1" applyFont="1" applyFill="1" applyBorder="1" applyAlignment="1" applyProtection="1">
      <alignment horizontal="right" vertical="center" wrapText="1"/>
      <protection/>
    </xf>
    <xf numFmtId="194" fontId="22" fillId="0" borderId="0" xfId="0" applyNumberFormat="1" applyFont="1" applyFill="1" applyAlignment="1" applyProtection="1">
      <alignment horizontal="right" vertical="center" wrapText="1"/>
      <protection/>
    </xf>
    <xf numFmtId="194" fontId="22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justify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2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 vertical="top"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Comma" xfId="53"/>
    <cellStyle name="Comma [0]" xfId="54"/>
    <cellStyle name="Followed Hyperlink" xfId="55"/>
    <cellStyle name="中等" xfId="56"/>
    <cellStyle name="中等 2" xfId="57"/>
    <cellStyle name="合計" xfId="58"/>
    <cellStyle name="合計 2" xfId="59"/>
    <cellStyle name="好" xfId="60"/>
    <cellStyle name="好 2" xfId="61"/>
    <cellStyle name="Percent" xfId="62"/>
    <cellStyle name="計算方式" xfId="63"/>
    <cellStyle name="計算方式 2" xfId="64"/>
    <cellStyle name="Currency" xfId="65"/>
    <cellStyle name="Currency [0]" xfId="66"/>
    <cellStyle name="連結的儲存格" xfId="67"/>
    <cellStyle name="連結的儲存格 2" xfId="68"/>
    <cellStyle name="備註" xfId="69"/>
    <cellStyle name="備註 2" xfId="70"/>
    <cellStyle name="Hyperlink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I54"/>
  <sheetViews>
    <sheetView tabSelected="1" view="pageBreakPreview" zoomScale="98" zoomScaleSheetLayoutView="98" zoomScalePageLayoutView="0" workbookViewId="0" topLeftCell="A1">
      <selection activeCell="F27" sqref="F27"/>
    </sheetView>
  </sheetViews>
  <sheetFormatPr defaultColWidth="9.00390625" defaultRowHeight="16.5"/>
  <cols>
    <col min="1" max="1" width="1.12109375" style="2" customWidth="1"/>
    <col min="2" max="2" width="20.75390625" style="2" customWidth="1"/>
    <col min="3" max="3" width="7.25390625" style="2" customWidth="1"/>
    <col min="4" max="4" width="11.00390625" style="2" customWidth="1"/>
    <col min="5" max="5" width="13.25390625" style="2" customWidth="1"/>
    <col min="6" max="6" width="13.00390625" style="2" customWidth="1"/>
    <col min="7" max="7" width="12.50390625" style="2" customWidth="1"/>
    <col min="8" max="8" width="13.625" style="2" customWidth="1"/>
    <col min="9" max="9" width="12.625" style="2" customWidth="1"/>
    <col min="10" max="11" width="13.375" style="2" customWidth="1"/>
    <col min="12" max="12" width="12.625" style="2" customWidth="1"/>
    <col min="13" max="13" width="13.50390625" style="2" customWidth="1"/>
    <col min="14" max="14" width="9.00390625" style="2" customWidth="1"/>
    <col min="15" max="22" width="10.125" style="3" bestFit="1" customWidth="1"/>
    <col min="23" max="23" width="9.00390625" style="2" customWidth="1"/>
    <col min="24" max="24" width="9.50390625" style="2" bestFit="1" customWidth="1"/>
    <col min="25" max="34" width="9.00390625" style="2" customWidth="1"/>
    <col min="35" max="35" width="11.875" style="2" bestFit="1" customWidth="1"/>
    <col min="36" max="16384" width="9.00390625" style="2" customWidth="1"/>
  </cols>
  <sheetData>
    <row r="1" spans="1:13" ht="10.5" customHeight="1">
      <c r="A1" s="114" t="s">
        <v>100</v>
      </c>
      <c r="B1" s="100"/>
      <c r="M1" s="47" t="s">
        <v>101</v>
      </c>
    </row>
    <row r="2" spans="1:13" ht="23.25" customHeight="1">
      <c r="A2" s="115" t="s">
        <v>38</v>
      </c>
      <c r="B2" s="100"/>
      <c r="C2" s="100"/>
      <c r="D2" s="100"/>
      <c r="E2" s="100"/>
      <c r="F2" s="100"/>
      <c r="G2" s="100"/>
      <c r="H2" s="94" t="s">
        <v>46</v>
      </c>
      <c r="I2" s="94"/>
      <c r="J2" s="94"/>
      <c r="K2" s="94"/>
      <c r="L2" s="94"/>
      <c r="M2" s="94"/>
    </row>
    <row r="3" spans="2:13" ht="2.25" customHeight="1">
      <c r="B3" s="4"/>
      <c r="C3" s="4"/>
      <c r="D3" s="4"/>
      <c r="E3" s="4"/>
      <c r="F3" s="4"/>
      <c r="G3" s="4"/>
      <c r="H3" s="48"/>
      <c r="I3" s="48"/>
      <c r="J3" s="48"/>
      <c r="K3" s="48"/>
      <c r="L3" s="48"/>
      <c r="M3" s="48"/>
    </row>
    <row r="4" spans="1:22" s="49" customFormat="1" ht="20.25" customHeight="1">
      <c r="A4" s="116" t="s">
        <v>98</v>
      </c>
      <c r="B4" s="117"/>
      <c r="C4" s="117"/>
      <c r="D4" s="117"/>
      <c r="E4" s="117"/>
      <c r="F4" s="117"/>
      <c r="G4" s="117"/>
      <c r="H4" s="111" t="s">
        <v>99</v>
      </c>
      <c r="I4" s="111"/>
      <c r="J4" s="111"/>
      <c r="K4" s="111"/>
      <c r="L4" s="111"/>
      <c r="M4" s="111"/>
      <c r="O4" s="3"/>
      <c r="P4" s="3"/>
      <c r="Q4" s="3"/>
      <c r="R4" s="3"/>
      <c r="S4" s="3"/>
      <c r="T4" s="3"/>
      <c r="U4" s="3"/>
      <c r="V4" s="3"/>
    </row>
    <row r="5" spans="1:13" ht="10.5" customHeight="1">
      <c r="A5" s="108" t="s">
        <v>0</v>
      </c>
      <c r="B5" s="108"/>
      <c r="M5" s="6" t="s">
        <v>83</v>
      </c>
    </row>
    <row r="6" ht="1.5" customHeight="1"/>
    <row r="7" spans="1:13" ht="12.75" customHeight="1">
      <c r="A7" s="97" t="s">
        <v>88</v>
      </c>
      <c r="B7" s="98"/>
      <c r="C7" s="98"/>
      <c r="D7" s="99"/>
      <c r="E7" s="102" t="s">
        <v>6</v>
      </c>
      <c r="F7" s="103"/>
      <c r="G7" s="7" t="s">
        <v>1</v>
      </c>
      <c r="H7" s="50"/>
      <c r="I7" s="51" t="s">
        <v>16</v>
      </c>
      <c r="J7" s="95" t="s">
        <v>51</v>
      </c>
      <c r="K7" s="95"/>
      <c r="L7" s="96"/>
      <c r="M7" s="52" t="s">
        <v>113</v>
      </c>
    </row>
    <row r="8" spans="1:13" ht="24.75" customHeight="1">
      <c r="A8" s="100"/>
      <c r="B8" s="100"/>
      <c r="C8" s="100"/>
      <c r="D8" s="101"/>
      <c r="E8" s="10"/>
      <c r="F8" s="10"/>
      <c r="G8" s="53" t="s">
        <v>2</v>
      </c>
      <c r="H8" s="54" t="s">
        <v>53</v>
      </c>
      <c r="I8" s="55"/>
      <c r="J8" s="90" t="s">
        <v>56</v>
      </c>
      <c r="K8" s="90"/>
      <c r="L8" s="91"/>
      <c r="M8" s="56" t="s">
        <v>115</v>
      </c>
    </row>
    <row r="9" spans="1:13" ht="12" customHeight="1">
      <c r="A9" s="10"/>
      <c r="B9" s="10"/>
      <c r="C9" s="10"/>
      <c r="D9" s="11"/>
      <c r="E9" s="112" t="s">
        <v>5</v>
      </c>
      <c r="F9" s="113"/>
      <c r="G9" s="57" t="s">
        <v>49</v>
      </c>
      <c r="H9" s="9" t="s">
        <v>50</v>
      </c>
      <c r="I9" s="58"/>
      <c r="J9" s="57" t="s">
        <v>52</v>
      </c>
      <c r="K9" s="59" t="s">
        <v>18</v>
      </c>
      <c r="L9" s="60"/>
      <c r="M9" s="57" t="s">
        <v>17</v>
      </c>
    </row>
    <row r="10" spans="1:13" ht="12" customHeight="1">
      <c r="A10" s="118" t="s">
        <v>87</v>
      </c>
      <c r="B10" s="100"/>
      <c r="C10" s="100"/>
      <c r="D10" s="101"/>
      <c r="E10" s="10"/>
      <c r="F10" s="92" t="s">
        <v>54</v>
      </c>
      <c r="G10" s="61" t="s">
        <v>3</v>
      </c>
      <c r="H10" s="105" t="s">
        <v>57</v>
      </c>
      <c r="I10" s="92" t="s">
        <v>4</v>
      </c>
      <c r="J10" s="62" t="s">
        <v>12</v>
      </c>
      <c r="K10" s="106" t="s">
        <v>55</v>
      </c>
      <c r="L10" s="92" t="s">
        <v>4</v>
      </c>
      <c r="M10" s="63" t="s">
        <v>14</v>
      </c>
    </row>
    <row r="11" spans="1:13" ht="12" customHeight="1">
      <c r="A11" s="119"/>
      <c r="B11" s="119"/>
      <c r="C11" s="119"/>
      <c r="D11" s="120"/>
      <c r="E11" s="45"/>
      <c r="F11" s="121"/>
      <c r="G11" s="64" t="s">
        <v>112</v>
      </c>
      <c r="H11" s="91"/>
      <c r="I11" s="93"/>
      <c r="J11" s="15" t="s">
        <v>13</v>
      </c>
      <c r="K11" s="107"/>
      <c r="L11" s="93"/>
      <c r="M11" s="15" t="s">
        <v>15</v>
      </c>
    </row>
    <row r="12" ht="3" customHeight="1">
      <c r="D12" s="11"/>
    </row>
    <row r="13" spans="1:13" ht="15.75" customHeight="1" hidden="1">
      <c r="A13" s="89" t="s">
        <v>86</v>
      </c>
      <c r="B13" s="104"/>
      <c r="C13" s="18" t="s">
        <v>85</v>
      </c>
      <c r="D13" s="19"/>
      <c r="E13" s="66">
        <f>SUM(H13+K13+'表52(完)'!E15+'表52(完)'!G15)</f>
        <v>749241685</v>
      </c>
      <c r="F13" s="21">
        <f>I13+L13+'表52(完)'!F15+'表52(完)'!H15</f>
        <v>100</v>
      </c>
      <c r="G13" s="67" t="s">
        <v>7</v>
      </c>
      <c r="H13" s="20">
        <v>254418502</v>
      </c>
      <c r="I13" s="21">
        <f aca="true" t="shared" si="0" ref="I13:I20">H13/E13*100</f>
        <v>33.95680020125949</v>
      </c>
      <c r="J13" s="67" t="s">
        <v>19</v>
      </c>
      <c r="K13" s="20">
        <v>28913615</v>
      </c>
      <c r="L13" s="21">
        <f>K13/E13*100</f>
        <v>3.859050501174397</v>
      </c>
      <c r="M13" s="67" t="s">
        <v>20</v>
      </c>
    </row>
    <row r="14" spans="1:35" ht="15.75" customHeight="1">
      <c r="A14" s="89" t="s">
        <v>121</v>
      </c>
      <c r="B14" s="104"/>
      <c r="C14" s="18" t="s">
        <v>89</v>
      </c>
      <c r="D14" s="19"/>
      <c r="E14" s="86">
        <f>SUM(H14+K14+'表52(完)'!E16+'表52(完)'!G16)</f>
        <v>1061640949</v>
      </c>
      <c r="F14" s="23">
        <f>I14+L14+'表52(完)'!F16+'表52(完)'!H16</f>
        <v>100</v>
      </c>
      <c r="G14" s="22">
        <v>3701198</v>
      </c>
      <c r="H14" s="22">
        <v>293441146</v>
      </c>
      <c r="I14" s="23">
        <f t="shared" si="0"/>
        <v>27.640337938773307</v>
      </c>
      <c r="J14" s="22">
        <v>347714</v>
      </c>
      <c r="K14" s="22">
        <v>29542618</v>
      </c>
      <c r="L14" s="23">
        <f>K14/E14*100</f>
        <v>2.782731584329647</v>
      </c>
      <c r="M14" s="22">
        <v>411974</v>
      </c>
      <c r="N14" s="27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ht="15.75" customHeight="1">
      <c r="A15" s="89" t="s">
        <v>122</v>
      </c>
      <c r="B15" s="89"/>
      <c r="C15" s="18" t="s">
        <v>90</v>
      </c>
      <c r="D15" s="19"/>
      <c r="E15" s="86">
        <f>SUM(H15+K15+'表52(完)'!E17+'表52(完)'!G17)</f>
        <v>1141454986</v>
      </c>
      <c r="F15" s="23">
        <f>I15+L15+'表52(完)'!F17+'表52(完)'!H17</f>
        <v>100</v>
      </c>
      <c r="G15" s="22">
        <v>4017850</v>
      </c>
      <c r="H15" s="22">
        <v>366444571</v>
      </c>
      <c r="I15" s="23">
        <f t="shared" si="0"/>
        <v>32.103287076096755</v>
      </c>
      <c r="J15" s="22">
        <v>295302</v>
      </c>
      <c r="K15" s="22">
        <v>24759711</v>
      </c>
      <c r="L15" s="23">
        <f aca="true" t="shared" si="1" ref="L15:L20">K15/E15*100</f>
        <v>2.169135997799216</v>
      </c>
      <c r="M15" s="22">
        <v>391431</v>
      </c>
      <c r="N15" s="27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ht="15.75" customHeight="1">
      <c r="A16" s="89" t="s">
        <v>123</v>
      </c>
      <c r="B16" s="89"/>
      <c r="C16" s="18" t="s">
        <v>91</v>
      </c>
      <c r="D16" s="19"/>
      <c r="E16" s="86">
        <f>SUM(H16+K16+'表52(完)'!E18+'表52(完)'!G18)</f>
        <v>1281772714</v>
      </c>
      <c r="F16" s="23">
        <f>I16+L16+'表52(完)'!F18+'表52(完)'!H18</f>
        <v>100</v>
      </c>
      <c r="G16" s="22">
        <v>4148342</v>
      </c>
      <c r="H16" s="22">
        <v>378565449</v>
      </c>
      <c r="I16" s="23">
        <f t="shared" si="0"/>
        <v>29.53452237398775</v>
      </c>
      <c r="J16" s="22">
        <v>320181</v>
      </c>
      <c r="K16" s="22">
        <v>26893660</v>
      </c>
      <c r="L16" s="23">
        <f t="shared" si="1"/>
        <v>2.0981613749658896</v>
      </c>
      <c r="M16" s="22">
        <v>444614</v>
      </c>
      <c r="N16" s="27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ht="15.75" customHeight="1">
      <c r="A17" s="89" t="s">
        <v>124</v>
      </c>
      <c r="B17" s="89"/>
      <c r="C17" s="18" t="s">
        <v>92</v>
      </c>
      <c r="D17" s="19"/>
      <c r="E17" s="86">
        <f>SUM(H17+K17+'表52(完)'!E19+'表52(完)'!G19)</f>
        <v>1561269233</v>
      </c>
      <c r="F17" s="23">
        <f>I17+L17+'表52(完)'!F19+'表52(完)'!H19</f>
        <v>99.99999999999999</v>
      </c>
      <c r="G17" s="22">
        <v>5141613</v>
      </c>
      <c r="H17" s="22">
        <v>488338670</v>
      </c>
      <c r="I17" s="23">
        <f t="shared" si="0"/>
        <v>31.27831252151499</v>
      </c>
      <c r="J17" s="22">
        <v>371431</v>
      </c>
      <c r="K17" s="22">
        <v>31555824</v>
      </c>
      <c r="L17" s="23">
        <f t="shared" si="1"/>
        <v>2.021164789071329</v>
      </c>
      <c r="M17" s="22">
        <v>501297</v>
      </c>
      <c r="N17" s="27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5.75" customHeight="1">
      <c r="A18" s="89" t="s">
        <v>125</v>
      </c>
      <c r="B18" s="89"/>
      <c r="C18" s="18" t="s">
        <v>94</v>
      </c>
      <c r="D18" s="19"/>
      <c r="E18" s="86">
        <f>SUM(H18+K18+'表52(完)'!E20+'表52(完)'!G20)</f>
        <v>1626416283</v>
      </c>
      <c r="F18" s="23">
        <f>I18+L18+'表52(完)'!F20+'表52(完)'!H20</f>
        <v>100</v>
      </c>
      <c r="G18" s="22">
        <v>5076549</v>
      </c>
      <c r="H18" s="22">
        <v>485674636</v>
      </c>
      <c r="I18" s="23">
        <f t="shared" si="0"/>
        <v>29.861643730235578</v>
      </c>
      <c r="J18" s="22">
        <v>404213</v>
      </c>
      <c r="K18" s="22">
        <v>34230362</v>
      </c>
      <c r="L18" s="23">
        <f t="shared" si="1"/>
        <v>2.10464948966574</v>
      </c>
      <c r="M18" s="22">
        <v>512181</v>
      </c>
      <c r="N18" s="27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ht="15.75" customHeight="1">
      <c r="A19" s="89" t="s">
        <v>126</v>
      </c>
      <c r="B19" s="89"/>
      <c r="C19" s="18" t="s">
        <v>105</v>
      </c>
      <c r="D19" s="19"/>
      <c r="E19" s="86">
        <f>SUM(H19+K19+'表52(完)'!E21+'表52(完)'!G21)</f>
        <v>1656385245</v>
      </c>
      <c r="F19" s="23">
        <f>I19+L19+'表52(完)'!F21+'表52(完)'!H21</f>
        <v>100.00000000000001</v>
      </c>
      <c r="G19" s="22">
        <v>4373024</v>
      </c>
      <c r="H19" s="22">
        <v>469965335</v>
      </c>
      <c r="I19" s="23">
        <f t="shared" si="0"/>
        <v>28.372948649394665</v>
      </c>
      <c r="J19" s="22">
        <v>393892</v>
      </c>
      <c r="K19" s="22">
        <v>33474675</v>
      </c>
      <c r="L19" s="23">
        <f>K19/E19*100</f>
        <v>2.0209474276016026</v>
      </c>
      <c r="M19" s="22">
        <v>548561</v>
      </c>
      <c r="N19" s="27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s="25" customFormat="1" ht="15.75" customHeight="1">
      <c r="A20" s="89" t="s">
        <v>127</v>
      </c>
      <c r="B20" s="89"/>
      <c r="C20" s="18" t="s">
        <v>106</v>
      </c>
      <c r="D20" s="19"/>
      <c r="E20" s="86">
        <f>SUM(H20+K20+'表52(完)'!E22+'表52(完)'!G22)</f>
        <v>1602133721</v>
      </c>
      <c r="F20" s="23">
        <f>I20+L20+'表52(完)'!F22+'表52(完)'!H22</f>
        <v>100</v>
      </c>
      <c r="G20" s="22">
        <v>3825994</v>
      </c>
      <c r="H20" s="22">
        <v>416527175</v>
      </c>
      <c r="I20" s="23">
        <f t="shared" si="0"/>
        <v>25.998277767976646</v>
      </c>
      <c r="J20" s="22">
        <v>396700</v>
      </c>
      <c r="K20" s="22">
        <v>33793133</v>
      </c>
      <c r="L20" s="23">
        <f t="shared" si="1"/>
        <v>2.1092579575010393</v>
      </c>
      <c r="M20" s="22">
        <v>562713</v>
      </c>
      <c r="N20" s="24"/>
      <c r="O20" s="3"/>
      <c r="P20" s="3"/>
      <c r="Q20" s="3"/>
      <c r="R20" s="3"/>
      <c r="S20" s="3"/>
      <c r="T20" s="3"/>
      <c r="U20" s="3"/>
      <c r="V20" s="3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s="25" customFormat="1" ht="15.75" customHeight="1">
      <c r="A21" s="89" t="s">
        <v>128</v>
      </c>
      <c r="B21" s="89"/>
      <c r="C21" s="18" t="s">
        <v>107</v>
      </c>
      <c r="D21" s="19"/>
      <c r="E21" s="86">
        <f>SUM(H21+K21+'表52(完)'!E23+'表52(完)'!G23)</f>
        <v>1565728793</v>
      </c>
      <c r="F21" s="23">
        <f>I21+L21+'表52(完)'!F23+'表52(完)'!H23</f>
        <v>100</v>
      </c>
      <c r="G21" s="29">
        <v>3815947</v>
      </c>
      <c r="H21" s="29">
        <v>378640206</v>
      </c>
      <c r="I21" s="30">
        <f>H21/E21*100</f>
        <v>24.183000765701575</v>
      </c>
      <c r="J21" s="29">
        <v>409561</v>
      </c>
      <c r="K21" s="29">
        <v>35281922</v>
      </c>
      <c r="L21" s="30">
        <f>K21/E21*100</f>
        <v>2.253386548023965</v>
      </c>
      <c r="M21" s="29">
        <v>571732</v>
      </c>
      <c r="N21" s="24"/>
      <c r="O21" s="3"/>
      <c r="P21" s="3"/>
      <c r="Q21" s="3"/>
      <c r="R21" s="3"/>
      <c r="S21" s="3"/>
      <c r="T21" s="3"/>
      <c r="U21" s="3"/>
      <c r="V21" s="3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29" s="25" customFormat="1" ht="15.75" customHeight="1">
      <c r="A22" s="89" t="s">
        <v>129</v>
      </c>
      <c r="B22" s="89"/>
      <c r="C22" s="18" t="s">
        <v>111</v>
      </c>
      <c r="D22" s="19"/>
      <c r="E22" s="86">
        <v>1643540403</v>
      </c>
      <c r="F22" s="23">
        <v>100</v>
      </c>
      <c r="G22" s="22">
        <v>4038252</v>
      </c>
      <c r="H22" s="22">
        <v>373230997</v>
      </c>
      <c r="I22" s="23">
        <f>H22/E22*100</f>
        <v>22.70896391221847</v>
      </c>
      <c r="J22" s="22">
        <v>401489</v>
      </c>
      <c r="K22" s="22">
        <v>34362843</v>
      </c>
      <c r="L22" s="23">
        <v>2.090781762180993</v>
      </c>
      <c r="M22" s="22">
        <v>586976</v>
      </c>
      <c r="N22" s="24"/>
      <c r="O22" s="69"/>
      <c r="P22" s="70"/>
      <c r="Q22" s="70"/>
      <c r="R22" s="70"/>
      <c r="S22" s="28"/>
      <c r="T22" s="28"/>
      <c r="U22" s="28"/>
      <c r="V22" s="28"/>
      <c r="W22" s="31"/>
      <c r="X22" s="31"/>
      <c r="Y22" s="31"/>
      <c r="Z22" s="31"/>
      <c r="AA22" s="31"/>
      <c r="AB22" s="31"/>
      <c r="AC22" s="31"/>
    </row>
    <row r="23" spans="1:29" s="25" customFormat="1" ht="15.75" customHeight="1">
      <c r="A23" s="89" t="s">
        <v>130</v>
      </c>
      <c r="B23" s="89"/>
      <c r="C23" s="18" t="s">
        <v>119</v>
      </c>
      <c r="D23" s="19"/>
      <c r="E23" s="86">
        <f>SUM(E25:E48)</f>
        <v>1548983339</v>
      </c>
      <c r="F23" s="23">
        <f>I23+L23+'表52(完)'!F25+'表52(完)'!H25</f>
        <v>100</v>
      </c>
      <c r="G23" s="22">
        <f>SUM(G25:G48)</f>
        <v>4419149</v>
      </c>
      <c r="H23" s="22">
        <f>SUM(H25:H48)</f>
        <v>187152093</v>
      </c>
      <c r="I23" s="23">
        <f>H23/E23*100</f>
        <v>12.082253455406597</v>
      </c>
      <c r="J23" s="22">
        <f>SUM(J25:J48)</f>
        <v>497428</v>
      </c>
      <c r="K23" s="22">
        <f>SUM(K25:K48)</f>
        <v>42249794</v>
      </c>
      <c r="L23" s="23">
        <f>K23/E23*100</f>
        <v>2.727582210617954</v>
      </c>
      <c r="M23" s="22">
        <f>SUM(M25:M48)</f>
        <v>650819</v>
      </c>
      <c r="N23" s="24"/>
      <c r="O23" s="69"/>
      <c r="P23" s="70"/>
      <c r="Q23" s="70"/>
      <c r="R23" s="70"/>
      <c r="S23" s="28"/>
      <c r="T23" s="28"/>
      <c r="U23" s="28"/>
      <c r="V23" s="28"/>
      <c r="W23" s="31"/>
      <c r="X23" s="31"/>
      <c r="Y23" s="31"/>
      <c r="Z23" s="31"/>
      <c r="AA23" s="31"/>
      <c r="AB23" s="31"/>
      <c r="AC23" s="31"/>
    </row>
    <row r="24" spans="1:29" s="25" customFormat="1" ht="3" customHeight="1">
      <c r="A24" s="17"/>
      <c r="B24" s="65"/>
      <c r="C24" s="18"/>
      <c r="D24" s="19"/>
      <c r="E24" s="71"/>
      <c r="F24" s="30"/>
      <c r="G24" s="29"/>
      <c r="H24" s="29"/>
      <c r="I24" s="30"/>
      <c r="J24" s="29"/>
      <c r="K24" s="29"/>
      <c r="L24" s="30"/>
      <c r="M24" s="29"/>
      <c r="N24" s="24"/>
      <c r="O24" s="28"/>
      <c r="P24" s="28"/>
      <c r="Q24" s="28"/>
      <c r="R24" s="28"/>
      <c r="S24" s="28"/>
      <c r="T24" s="28"/>
      <c r="U24" s="28"/>
      <c r="V24" s="28"/>
      <c r="X24" s="31"/>
      <c r="Y24" s="31"/>
      <c r="Z24" s="31"/>
      <c r="AA24" s="31"/>
      <c r="AB24" s="31"/>
      <c r="AC24" s="31"/>
    </row>
    <row r="25" spans="2:29" ht="16.5" customHeight="1">
      <c r="B25" s="36" t="s">
        <v>64</v>
      </c>
      <c r="C25" s="109" t="s">
        <v>8</v>
      </c>
      <c r="D25" s="110"/>
      <c r="E25" s="72">
        <f>SUM(H25+K25+'表52(完)'!E27+'表52(完)'!G27)</f>
        <v>257661500</v>
      </c>
      <c r="F25" s="73">
        <f>I25+L25+'表52(完)'!F27+'表52(完)'!H27</f>
        <v>100</v>
      </c>
      <c r="G25" s="38">
        <v>608895</v>
      </c>
      <c r="H25" s="38">
        <v>34221733</v>
      </c>
      <c r="I25" s="39">
        <f>H25/E25*100</f>
        <v>13.281663345125292</v>
      </c>
      <c r="J25" s="38">
        <v>144935</v>
      </c>
      <c r="K25" s="38">
        <v>13234523</v>
      </c>
      <c r="L25" s="39">
        <f>K25/E25*100</f>
        <v>5.136399112789455</v>
      </c>
      <c r="M25" s="38">
        <v>64889</v>
      </c>
      <c r="N25" s="27"/>
      <c r="O25" s="28"/>
      <c r="P25" s="28"/>
      <c r="Q25" s="28"/>
      <c r="R25" s="28"/>
      <c r="S25" s="28"/>
      <c r="T25" s="28"/>
      <c r="U25" s="28"/>
      <c r="V25" s="28"/>
      <c r="W25" s="74"/>
      <c r="X25" s="31"/>
      <c r="Y25" s="31"/>
      <c r="Z25" s="31"/>
      <c r="AA25" s="31"/>
      <c r="AB25" s="31"/>
      <c r="AC25" s="31"/>
    </row>
    <row r="26" spans="2:29" ht="16.5" customHeight="1">
      <c r="B26" s="36" t="s">
        <v>65</v>
      </c>
      <c r="C26" s="109" t="s">
        <v>35</v>
      </c>
      <c r="D26" s="110"/>
      <c r="E26" s="72">
        <f>SUM(H26+K26+'表52(完)'!E28+'表52(完)'!G28)</f>
        <v>7911094</v>
      </c>
      <c r="F26" s="75">
        <f>I26+L26+'表52(完)'!F28+'表52(完)'!H28</f>
        <v>100</v>
      </c>
      <c r="G26" s="38">
        <v>257782</v>
      </c>
      <c r="H26" s="38">
        <v>7911094</v>
      </c>
      <c r="I26" s="39">
        <f>H26/E26*100</f>
        <v>100</v>
      </c>
      <c r="J26" s="1">
        <v>0</v>
      </c>
      <c r="K26" s="1">
        <v>0</v>
      </c>
      <c r="L26" s="39">
        <f>K26/E26*100</f>
        <v>0</v>
      </c>
      <c r="M26" s="1">
        <v>0</v>
      </c>
      <c r="N26" s="27"/>
      <c r="O26" s="28"/>
      <c r="P26" s="28"/>
      <c r="Q26" s="28"/>
      <c r="R26" s="28"/>
      <c r="S26" s="28"/>
      <c r="T26" s="28"/>
      <c r="U26" s="28"/>
      <c r="V26" s="28"/>
      <c r="X26" s="31"/>
      <c r="Y26" s="31"/>
      <c r="Z26" s="31"/>
      <c r="AA26" s="31"/>
      <c r="AB26" s="31"/>
      <c r="AC26" s="31"/>
    </row>
    <row r="27" spans="2:29" ht="16.5" customHeight="1">
      <c r="B27" s="36" t="s">
        <v>66</v>
      </c>
      <c r="C27" s="109" t="s">
        <v>36</v>
      </c>
      <c r="D27" s="110"/>
      <c r="E27" s="72">
        <f>SUM(H27+K27+'表52(完)'!E29+'表52(完)'!G29)</f>
        <v>10776073</v>
      </c>
      <c r="F27" s="73">
        <f>I27+L27+'表52(完)'!F29+'表52(完)'!H29</f>
        <v>100</v>
      </c>
      <c r="G27" s="38">
        <v>321221</v>
      </c>
      <c r="H27" s="38">
        <v>10776073</v>
      </c>
      <c r="I27" s="39">
        <f>H27/E27*100</f>
        <v>100</v>
      </c>
      <c r="J27" s="1">
        <v>0</v>
      </c>
      <c r="K27" s="1">
        <v>0</v>
      </c>
      <c r="L27" s="39">
        <f>K27/E27*100</f>
        <v>0</v>
      </c>
      <c r="M27" s="1">
        <v>0</v>
      </c>
      <c r="N27" s="27"/>
      <c r="O27" s="28"/>
      <c r="P27" s="28"/>
      <c r="Q27" s="28"/>
      <c r="R27" s="28"/>
      <c r="S27" s="28"/>
      <c r="T27" s="28"/>
      <c r="U27" s="28"/>
      <c r="V27" s="28"/>
      <c r="X27" s="31"/>
      <c r="Y27" s="31"/>
      <c r="Z27" s="31"/>
      <c r="AA27" s="31"/>
      <c r="AB27" s="31"/>
      <c r="AC27" s="31"/>
    </row>
    <row r="28" spans="2:29" ht="16.5" customHeight="1">
      <c r="B28" s="36" t="s">
        <v>67</v>
      </c>
      <c r="C28" s="109" t="s">
        <v>96</v>
      </c>
      <c r="D28" s="110"/>
      <c r="E28" s="72">
        <f>SUM(H28+K28+'表52(完)'!E30+'表52(完)'!G30)</f>
        <v>16737503</v>
      </c>
      <c r="F28" s="73">
        <f>I28+L28+'表52(完)'!F30+'表52(完)'!H30</f>
        <v>99.99999999999999</v>
      </c>
      <c r="G28" s="38">
        <v>303102</v>
      </c>
      <c r="H28" s="38">
        <v>10936226</v>
      </c>
      <c r="I28" s="39">
        <f>H28/E28*100</f>
        <v>65.33965072328888</v>
      </c>
      <c r="J28" s="38">
        <v>64485</v>
      </c>
      <c r="K28" s="38">
        <v>5801277</v>
      </c>
      <c r="L28" s="39">
        <f>K28/E28*100</f>
        <v>34.6603492767111</v>
      </c>
      <c r="M28" s="76">
        <v>0</v>
      </c>
      <c r="N28" s="27"/>
      <c r="O28" s="28"/>
      <c r="P28" s="28"/>
      <c r="Q28" s="28"/>
      <c r="R28" s="28"/>
      <c r="S28" s="28"/>
      <c r="T28" s="28"/>
      <c r="U28" s="28"/>
      <c r="V28" s="28"/>
      <c r="W28" s="74"/>
      <c r="X28" s="31"/>
      <c r="Y28" s="31"/>
      <c r="Z28" s="31"/>
      <c r="AA28" s="31"/>
      <c r="AB28" s="31"/>
      <c r="AC28" s="31"/>
    </row>
    <row r="29" spans="2:29" ht="15.75" customHeight="1">
      <c r="B29" s="36" t="s">
        <v>68</v>
      </c>
      <c r="C29" s="109" t="s">
        <v>37</v>
      </c>
      <c r="D29" s="110"/>
      <c r="E29" s="72">
        <f>SUM(H29+K29+'表52(完)'!E31+'表52(完)'!G31)</f>
        <v>4536200</v>
      </c>
      <c r="F29" s="73">
        <f>I29+L29+'表52(完)'!F31+'表52(完)'!H31</f>
        <v>100</v>
      </c>
      <c r="G29" s="1">
        <v>0</v>
      </c>
      <c r="H29" s="1">
        <v>0</v>
      </c>
      <c r="I29" s="39">
        <f>H29/E29*100</f>
        <v>0</v>
      </c>
      <c r="J29" s="1">
        <v>0</v>
      </c>
      <c r="K29" s="1">
        <v>0</v>
      </c>
      <c r="L29" s="39">
        <f>K29/E29*100</f>
        <v>0</v>
      </c>
      <c r="M29" s="38">
        <v>22681</v>
      </c>
      <c r="N29" s="27"/>
      <c r="O29" s="28"/>
      <c r="P29" s="28"/>
      <c r="Q29" s="28"/>
      <c r="R29" s="28"/>
      <c r="S29" s="28"/>
      <c r="T29" s="28"/>
      <c r="U29" s="28"/>
      <c r="V29" s="28"/>
      <c r="X29" s="31"/>
      <c r="Y29" s="31"/>
      <c r="Z29" s="31"/>
      <c r="AA29" s="31"/>
      <c r="AB29" s="31"/>
      <c r="AC29" s="31"/>
    </row>
    <row r="30" spans="2:29" ht="1.5" customHeight="1">
      <c r="B30" s="77"/>
      <c r="C30" s="41"/>
      <c r="D30" s="37"/>
      <c r="E30" s="72">
        <f>SUM(H30+K30+'表52(完)'!E32+'表52(完)'!G32)</f>
        <v>0</v>
      </c>
      <c r="F30" s="78"/>
      <c r="G30" s="79"/>
      <c r="H30" s="79"/>
      <c r="I30" s="39"/>
      <c r="J30" s="79"/>
      <c r="K30" s="79"/>
      <c r="L30" s="80"/>
      <c r="M30" s="79"/>
      <c r="N30" s="27"/>
      <c r="O30" s="28"/>
      <c r="P30" s="28"/>
      <c r="Q30" s="28"/>
      <c r="R30" s="28"/>
      <c r="S30" s="28"/>
      <c r="T30" s="28"/>
      <c r="U30" s="28"/>
      <c r="V30" s="28"/>
      <c r="X30" s="31"/>
      <c r="Y30" s="31"/>
      <c r="Z30" s="31"/>
      <c r="AA30" s="31"/>
      <c r="AB30" s="31"/>
      <c r="AC30" s="31"/>
    </row>
    <row r="31" spans="2:29" ht="16.5" customHeight="1">
      <c r="B31" s="36" t="s">
        <v>95</v>
      </c>
      <c r="C31" s="109" t="s">
        <v>97</v>
      </c>
      <c r="D31" s="110"/>
      <c r="E31" s="72">
        <f>SUM(H31+K31+'表52(完)'!E33+'表52(完)'!G33)</f>
        <v>38418455</v>
      </c>
      <c r="F31" s="75">
        <f>I31+L31+'表52(完)'!F33+'表52(完)'!H33</f>
        <v>100</v>
      </c>
      <c r="G31" s="1">
        <v>213265</v>
      </c>
      <c r="H31" s="1">
        <v>0</v>
      </c>
      <c r="I31" s="39">
        <f>H31/E31*100</f>
        <v>0</v>
      </c>
      <c r="J31" s="1">
        <v>0</v>
      </c>
      <c r="K31" s="1">
        <v>0</v>
      </c>
      <c r="L31" s="39">
        <f>K31/E31*100</f>
        <v>0</v>
      </c>
      <c r="M31" s="38">
        <v>20391</v>
      </c>
      <c r="N31" s="27"/>
      <c r="O31" s="28"/>
      <c r="P31" s="28"/>
      <c r="Q31" s="28"/>
      <c r="R31" s="28"/>
      <c r="S31" s="28"/>
      <c r="T31" s="28"/>
      <c r="U31" s="28"/>
      <c r="V31" s="28"/>
      <c r="X31" s="31"/>
      <c r="Y31" s="31"/>
      <c r="Z31" s="31"/>
      <c r="AA31" s="31"/>
      <c r="AB31" s="31"/>
      <c r="AC31" s="31"/>
    </row>
    <row r="32" spans="2:29" ht="18.75" customHeight="1">
      <c r="B32" s="36" t="s">
        <v>108</v>
      </c>
      <c r="C32" s="109" t="s">
        <v>109</v>
      </c>
      <c r="D32" s="110"/>
      <c r="E32" s="1">
        <f>SUM(H32+K32+'表52(完)'!E34+'表52(完)'!G34)</f>
        <v>0</v>
      </c>
      <c r="F32" s="75">
        <v>0</v>
      </c>
      <c r="G32" s="1">
        <v>0</v>
      </c>
      <c r="H32" s="1">
        <v>0</v>
      </c>
      <c r="I32" s="39">
        <v>0</v>
      </c>
      <c r="J32" s="1">
        <v>0</v>
      </c>
      <c r="K32" s="1">
        <v>0</v>
      </c>
      <c r="L32" s="39">
        <v>0</v>
      </c>
      <c r="M32" s="1">
        <v>0</v>
      </c>
      <c r="N32" s="27"/>
      <c r="O32" s="28"/>
      <c r="P32" s="28"/>
      <c r="Q32" s="28"/>
      <c r="R32" s="28"/>
      <c r="S32" s="28"/>
      <c r="T32" s="28"/>
      <c r="U32" s="28"/>
      <c r="V32" s="28"/>
      <c r="X32" s="81"/>
      <c r="Y32" s="31"/>
      <c r="Z32" s="31"/>
      <c r="AA32" s="31"/>
      <c r="AB32" s="31"/>
      <c r="AC32" s="31"/>
    </row>
    <row r="33" spans="2:29" ht="16.5" customHeight="1">
      <c r="B33" s="36" t="s">
        <v>69</v>
      </c>
      <c r="C33" s="109" t="s">
        <v>21</v>
      </c>
      <c r="D33" s="110"/>
      <c r="E33" s="72">
        <f>SUM(H33+K33+'表52(完)'!E35+'表52(完)'!G35)</f>
        <v>25344851</v>
      </c>
      <c r="F33" s="73">
        <f>I33+L33+'表52(完)'!F35+'表52(完)'!H35</f>
        <v>100</v>
      </c>
      <c r="G33" s="38">
        <v>434495</v>
      </c>
      <c r="H33" s="38">
        <v>8335513</v>
      </c>
      <c r="I33" s="39">
        <f>H33/E33*100</f>
        <v>32.88838825684949</v>
      </c>
      <c r="J33" s="1">
        <v>0</v>
      </c>
      <c r="K33" s="1">
        <v>0</v>
      </c>
      <c r="L33" s="39">
        <f>K33/E33*100</f>
        <v>0</v>
      </c>
      <c r="M33" s="38">
        <v>11499</v>
      </c>
      <c r="N33" s="27"/>
      <c r="O33" s="28"/>
      <c r="P33" s="28"/>
      <c r="Q33" s="28"/>
      <c r="R33" s="28"/>
      <c r="S33" s="28"/>
      <c r="T33" s="28"/>
      <c r="U33" s="28"/>
      <c r="V33" s="28"/>
      <c r="X33" s="31"/>
      <c r="Y33" s="31"/>
      <c r="Z33" s="31"/>
      <c r="AA33" s="31"/>
      <c r="AB33" s="31"/>
      <c r="AC33" s="31"/>
    </row>
    <row r="34" spans="2:29" ht="16.5" customHeight="1">
      <c r="B34" s="36" t="s">
        <v>70</v>
      </c>
      <c r="C34" s="109" t="s">
        <v>22</v>
      </c>
      <c r="D34" s="110"/>
      <c r="E34" s="72">
        <f>SUM(H34+K34+'表52(完)'!E36+'表52(完)'!G36)</f>
        <v>36353195</v>
      </c>
      <c r="F34" s="73">
        <f>I34+L34+'表52(完)'!F36+'表52(完)'!H36</f>
        <v>100</v>
      </c>
      <c r="G34" s="1">
        <v>0</v>
      </c>
      <c r="H34" s="1">
        <v>0</v>
      </c>
      <c r="I34" s="39">
        <f>H34/E34*100</f>
        <v>0</v>
      </c>
      <c r="J34" s="1">
        <v>0</v>
      </c>
      <c r="K34" s="1">
        <v>0</v>
      </c>
      <c r="L34" s="39">
        <f>K34/E34*100</f>
        <v>0</v>
      </c>
      <c r="M34" s="38">
        <v>33918</v>
      </c>
      <c r="N34" s="27"/>
      <c r="O34" s="28"/>
      <c r="P34" s="28"/>
      <c r="Q34" s="28"/>
      <c r="R34" s="28"/>
      <c r="S34" s="28"/>
      <c r="T34" s="28"/>
      <c r="U34" s="28"/>
      <c r="V34" s="28"/>
      <c r="X34" s="31"/>
      <c r="Y34" s="31"/>
      <c r="Z34" s="31"/>
      <c r="AA34" s="31"/>
      <c r="AB34" s="31"/>
      <c r="AC34" s="31"/>
    </row>
    <row r="35" spans="2:29" ht="16.5" customHeight="1">
      <c r="B35" s="36" t="s">
        <v>71</v>
      </c>
      <c r="C35" s="109" t="s">
        <v>23</v>
      </c>
      <c r="D35" s="110"/>
      <c r="E35" s="72">
        <f>SUM(H35+K35+'表52(完)'!E37+'表52(完)'!G37)</f>
        <v>33604428</v>
      </c>
      <c r="F35" s="73">
        <f>I35+L35+'表52(完)'!F37+'表52(完)'!H37</f>
        <v>100</v>
      </c>
      <c r="G35" s="38">
        <v>198294</v>
      </c>
      <c r="H35" s="38">
        <v>6705567</v>
      </c>
      <c r="I35" s="39">
        <f>H35/E35*100</f>
        <v>19.954414936031643</v>
      </c>
      <c r="J35" s="38">
        <v>38495</v>
      </c>
      <c r="K35" s="38">
        <v>3538018</v>
      </c>
      <c r="L35" s="39">
        <f>K35/E35*100</f>
        <v>10.528427979788853</v>
      </c>
      <c r="M35" s="38">
        <v>13027</v>
      </c>
      <c r="N35" s="27"/>
      <c r="O35" s="28"/>
      <c r="P35" s="28"/>
      <c r="Q35" s="28"/>
      <c r="R35" s="28"/>
      <c r="S35" s="28"/>
      <c r="T35" s="28"/>
      <c r="U35" s="28"/>
      <c r="V35" s="28"/>
      <c r="W35" s="74"/>
      <c r="X35" s="31"/>
      <c r="Y35" s="31"/>
      <c r="Z35" s="31"/>
      <c r="AA35" s="31"/>
      <c r="AB35" s="31"/>
      <c r="AC35" s="31"/>
    </row>
    <row r="36" spans="2:29" ht="1.5" customHeight="1">
      <c r="B36" s="77"/>
      <c r="C36" s="41"/>
      <c r="D36" s="37"/>
      <c r="E36" s="72">
        <f>SUM(H36+K36+'表52(完)'!E38+'表52(完)'!G38)</f>
        <v>0</v>
      </c>
      <c r="F36" s="78"/>
      <c r="G36" s="79"/>
      <c r="H36" s="79"/>
      <c r="I36" s="80"/>
      <c r="J36" s="79"/>
      <c r="K36" s="79"/>
      <c r="L36" s="80"/>
      <c r="M36" s="38"/>
      <c r="N36" s="27"/>
      <c r="O36" s="28"/>
      <c r="P36" s="28"/>
      <c r="Q36" s="28"/>
      <c r="R36" s="28"/>
      <c r="S36" s="28"/>
      <c r="T36" s="28"/>
      <c r="U36" s="28"/>
      <c r="V36" s="28"/>
      <c r="X36" s="31"/>
      <c r="Y36" s="31"/>
      <c r="Z36" s="31"/>
      <c r="AA36" s="31"/>
      <c r="AB36" s="31"/>
      <c r="AC36" s="31"/>
    </row>
    <row r="37" spans="2:29" ht="16.5" customHeight="1">
      <c r="B37" s="36" t="s">
        <v>72</v>
      </c>
      <c r="C37" s="109" t="s">
        <v>24</v>
      </c>
      <c r="D37" s="110"/>
      <c r="E37" s="72">
        <f>SUM(H37+K37+'表52(完)'!E39+'表52(完)'!G39)</f>
        <v>64028284</v>
      </c>
      <c r="F37" s="73">
        <f>I37+L37+'表52(完)'!F39+'表52(完)'!H39</f>
        <v>100</v>
      </c>
      <c r="G37" s="38">
        <v>267370</v>
      </c>
      <c r="H37" s="38">
        <v>12739379</v>
      </c>
      <c r="I37" s="39">
        <f>H37/E37*100</f>
        <v>19.896486683916127</v>
      </c>
      <c r="J37" s="38">
        <v>73331</v>
      </c>
      <c r="K37" s="38">
        <v>6708258</v>
      </c>
      <c r="L37" s="39">
        <f>K37/E37*100</f>
        <v>10.477022935676365</v>
      </c>
      <c r="M37" s="38">
        <v>44587</v>
      </c>
      <c r="N37" s="27"/>
      <c r="O37" s="28"/>
      <c r="P37" s="28"/>
      <c r="Q37" s="28"/>
      <c r="R37" s="28"/>
      <c r="S37" s="28"/>
      <c r="T37" s="28"/>
      <c r="U37" s="28"/>
      <c r="V37" s="28"/>
      <c r="W37" s="74"/>
      <c r="X37" s="31"/>
      <c r="Y37" s="31"/>
      <c r="Z37" s="31"/>
      <c r="AA37" s="31"/>
      <c r="AB37" s="31"/>
      <c r="AC37" s="31"/>
    </row>
    <row r="38" spans="2:29" ht="16.5" customHeight="1">
      <c r="B38" s="36" t="s">
        <v>73</v>
      </c>
      <c r="C38" s="109" t="s">
        <v>25</v>
      </c>
      <c r="D38" s="110"/>
      <c r="E38" s="72">
        <f>SUM(H38+K38+'表52(完)'!E40+'表52(完)'!G40)</f>
        <v>29727767</v>
      </c>
      <c r="F38" s="73">
        <f>I38+L38+'表52(完)'!F40+'表52(完)'!H40</f>
        <v>100</v>
      </c>
      <c r="G38" s="38">
        <v>245396</v>
      </c>
      <c r="H38" s="38">
        <v>7914271</v>
      </c>
      <c r="I38" s="39">
        <f>H38/E38*100</f>
        <v>26.622487319683312</v>
      </c>
      <c r="J38" s="38">
        <v>49156</v>
      </c>
      <c r="K38" s="38">
        <v>4554111</v>
      </c>
      <c r="L38" s="39">
        <f>K38/E38*100</f>
        <v>15.319384735489889</v>
      </c>
      <c r="M38" s="38">
        <v>20316</v>
      </c>
      <c r="N38" s="27"/>
      <c r="O38" s="28"/>
      <c r="P38" s="28"/>
      <c r="Q38" s="28"/>
      <c r="R38" s="28"/>
      <c r="S38" s="28"/>
      <c r="T38" s="28"/>
      <c r="U38" s="28"/>
      <c r="V38" s="28"/>
      <c r="W38" s="74"/>
      <c r="X38" s="31"/>
      <c r="Y38" s="31"/>
      <c r="Z38" s="31"/>
      <c r="AA38" s="31"/>
      <c r="AB38" s="31"/>
      <c r="AC38" s="31"/>
    </row>
    <row r="39" spans="2:29" ht="16.5" customHeight="1">
      <c r="B39" s="36" t="s">
        <v>74</v>
      </c>
      <c r="C39" s="109" t="s">
        <v>26</v>
      </c>
      <c r="D39" s="110"/>
      <c r="E39" s="72">
        <f>SUM(H39+K39+'表52(完)'!E41+'表52(完)'!G41)</f>
        <v>9404653</v>
      </c>
      <c r="F39" s="73">
        <f>I39+L39+'表52(完)'!F41+'表52(完)'!H41</f>
        <v>99.99999999999999</v>
      </c>
      <c r="G39" s="1">
        <v>0</v>
      </c>
      <c r="H39" s="1">
        <v>0</v>
      </c>
      <c r="I39" s="39">
        <f>H39/E39*100</f>
        <v>0</v>
      </c>
      <c r="J39" s="1">
        <v>0</v>
      </c>
      <c r="K39" s="1">
        <v>0</v>
      </c>
      <c r="L39" s="39">
        <f>K39/E39*100</f>
        <v>0</v>
      </c>
      <c r="M39" s="38">
        <v>20081</v>
      </c>
      <c r="N39" s="27"/>
      <c r="O39" s="28"/>
      <c r="P39" s="28"/>
      <c r="Q39" s="28"/>
      <c r="R39" s="28"/>
      <c r="S39" s="28"/>
      <c r="T39" s="28"/>
      <c r="U39" s="28"/>
      <c r="V39" s="28"/>
      <c r="X39" s="31"/>
      <c r="Y39" s="31"/>
      <c r="Z39" s="31"/>
      <c r="AA39" s="31"/>
      <c r="AB39" s="31"/>
      <c r="AC39" s="31"/>
    </row>
    <row r="40" spans="2:29" ht="16.5" customHeight="1">
      <c r="B40" s="36" t="s">
        <v>75</v>
      </c>
      <c r="C40" s="109" t="s">
        <v>27</v>
      </c>
      <c r="D40" s="110"/>
      <c r="E40" s="72">
        <f>SUM(H40+K40+'表52(完)'!E42+'表52(完)'!G42)</f>
        <v>359513777</v>
      </c>
      <c r="F40" s="73">
        <f>I40+L40+'表52(完)'!F42+'表52(完)'!H42</f>
        <v>100</v>
      </c>
      <c r="G40" s="38">
        <v>996924</v>
      </c>
      <c r="H40" s="38">
        <v>67020564</v>
      </c>
      <c r="I40" s="39">
        <f>H40/E40*100</f>
        <v>18.642001583154908</v>
      </c>
      <c r="J40" s="38">
        <v>52708</v>
      </c>
      <c r="K40" s="38">
        <v>4696515</v>
      </c>
      <c r="L40" s="39">
        <f>K40/E40*100</f>
        <v>1.306351884256163</v>
      </c>
      <c r="M40" s="38">
        <v>84935</v>
      </c>
      <c r="N40" s="27"/>
      <c r="O40" s="28"/>
      <c r="P40" s="28"/>
      <c r="Q40" s="28"/>
      <c r="R40" s="28"/>
      <c r="S40" s="28"/>
      <c r="T40" s="28"/>
      <c r="U40" s="28"/>
      <c r="V40" s="28"/>
      <c r="W40" s="74"/>
      <c r="X40" s="31"/>
      <c r="Y40" s="31"/>
      <c r="Z40" s="31"/>
      <c r="AA40" s="31"/>
      <c r="AB40" s="31"/>
      <c r="AC40" s="31"/>
    </row>
    <row r="41" spans="2:29" ht="16.5" customHeight="1">
      <c r="B41" s="36" t="s">
        <v>45</v>
      </c>
      <c r="C41" s="109" t="s">
        <v>28</v>
      </c>
      <c r="D41" s="110"/>
      <c r="E41" s="1">
        <f>SUM(H41+K41+'表52(完)'!E43+'表52(完)'!G43)</f>
        <v>0</v>
      </c>
      <c r="F41" s="73">
        <v>0</v>
      </c>
      <c r="G41" s="1">
        <v>0</v>
      </c>
      <c r="H41" s="1">
        <v>0</v>
      </c>
      <c r="I41" s="39">
        <v>0</v>
      </c>
      <c r="J41" s="1">
        <v>0</v>
      </c>
      <c r="K41" s="1">
        <v>0</v>
      </c>
      <c r="L41" s="82">
        <v>0</v>
      </c>
      <c r="M41" s="1">
        <v>0</v>
      </c>
      <c r="N41" s="27"/>
      <c r="O41" s="28"/>
      <c r="P41" s="28"/>
      <c r="Q41" s="28"/>
      <c r="R41" s="28"/>
      <c r="S41" s="28"/>
      <c r="T41" s="28"/>
      <c r="U41" s="28"/>
      <c r="V41" s="28"/>
      <c r="X41" s="31"/>
      <c r="Y41" s="31"/>
      <c r="Z41" s="31"/>
      <c r="AA41" s="31"/>
      <c r="AB41" s="31"/>
      <c r="AC41" s="31"/>
    </row>
    <row r="42" spans="2:29" ht="1.5" customHeight="1">
      <c r="B42" s="83"/>
      <c r="C42" s="41"/>
      <c r="D42" s="37"/>
      <c r="E42" s="72">
        <f>SUM(H42+K42+'表52(完)'!E44+'表52(完)'!G44)</f>
        <v>0</v>
      </c>
      <c r="F42" s="78"/>
      <c r="G42" s="79"/>
      <c r="H42" s="79"/>
      <c r="I42" s="80"/>
      <c r="J42" s="79"/>
      <c r="K42" s="79"/>
      <c r="L42" s="80"/>
      <c r="M42" s="79"/>
      <c r="N42" s="27"/>
      <c r="O42" s="28"/>
      <c r="P42" s="28"/>
      <c r="Q42" s="28"/>
      <c r="R42" s="28"/>
      <c r="S42" s="28"/>
      <c r="T42" s="28"/>
      <c r="U42" s="28"/>
      <c r="V42" s="28"/>
      <c r="X42" s="31"/>
      <c r="Y42" s="31"/>
      <c r="Z42" s="31"/>
      <c r="AA42" s="31"/>
      <c r="AB42" s="31"/>
      <c r="AC42" s="31"/>
    </row>
    <row r="43" spans="2:29" ht="16.5" customHeight="1">
      <c r="B43" s="36" t="s">
        <v>39</v>
      </c>
      <c r="C43" s="109" t="s">
        <v>29</v>
      </c>
      <c r="D43" s="110"/>
      <c r="E43" s="72">
        <f>SUM(H43+K43+'表52(完)'!E45+'表52(完)'!G45)</f>
        <v>6372290</v>
      </c>
      <c r="F43" s="73">
        <f>I43+L43+'表52(完)'!F45+'表52(完)'!H45</f>
        <v>99.99999999999999</v>
      </c>
      <c r="G43" s="38">
        <v>155039</v>
      </c>
      <c r="H43" s="38">
        <v>4810646</v>
      </c>
      <c r="I43" s="39">
        <f aca="true" t="shared" si="2" ref="I43:I48">H43/E43*100</f>
        <v>75.49320573922404</v>
      </c>
      <c r="J43" s="38">
        <v>31205</v>
      </c>
      <c r="K43" s="38">
        <v>1561644</v>
      </c>
      <c r="L43" s="39">
        <f aca="true" t="shared" si="3" ref="L43:L48">K43/E43*100</f>
        <v>24.50679426077595</v>
      </c>
      <c r="M43" s="1">
        <v>0</v>
      </c>
      <c r="N43" s="27"/>
      <c r="O43" s="28"/>
      <c r="P43" s="28"/>
      <c r="Q43" s="28"/>
      <c r="R43" s="28"/>
      <c r="S43" s="28"/>
      <c r="T43" s="28"/>
      <c r="U43" s="28"/>
      <c r="V43" s="28"/>
      <c r="W43" s="74"/>
      <c r="X43" s="31"/>
      <c r="Y43" s="31"/>
      <c r="Z43" s="31"/>
      <c r="AA43" s="31"/>
      <c r="AB43" s="31"/>
      <c r="AC43" s="31"/>
    </row>
    <row r="44" spans="2:29" ht="16.5" customHeight="1">
      <c r="B44" s="36" t="s">
        <v>40</v>
      </c>
      <c r="C44" s="109" t="s">
        <v>30</v>
      </c>
      <c r="D44" s="110"/>
      <c r="E44" s="72">
        <f>SUM(H44+K44+'表52(完)'!E46+'表52(完)'!G46)</f>
        <v>558091204</v>
      </c>
      <c r="F44" s="73">
        <f>I44+L44+'表52(完)'!F46+'表52(完)'!H46</f>
        <v>100</v>
      </c>
      <c r="G44" s="38">
        <v>148825</v>
      </c>
      <c r="H44" s="38">
        <v>4718332</v>
      </c>
      <c r="I44" s="39">
        <f t="shared" si="2"/>
        <v>0.845441025800507</v>
      </c>
      <c r="J44" s="38">
        <v>31384</v>
      </c>
      <c r="K44" s="38">
        <v>1539800</v>
      </c>
      <c r="L44" s="39">
        <f t="shared" si="3"/>
        <v>0.2759047247051756</v>
      </c>
      <c r="M44" s="38">
        <v>259067</v>
      </c>
      <c r="N44" s="27"/>
      <c r="O44" s="28"/>
      <c r="P44" s="28"/>
      <c r="Q44" s="28"/>
      <c r="R44" s="28"/>
      <c r="S44" s="28"/>
      <c r="T44" s="28"/>
      <c r="U44" s="28"/>
      <c r="V44" s="28"/>
      <c r="W44" s="74"/>
      <c r="X44" s="31"/>
      <c r="Y44" s="31"/>
      <c r="Z44" s="31"/>
      <c r="AA44" s="31"/>
      <c r="AB44" s="31"/>
      <c r="AC44" s="31"/>
    </row>
    <row r="45" spans="2:29" ht="16.5" customHeight="1">
      <c r="B45" s="36" t="s">
        <v>41</v>
      </c>
      <c r="C45" s="109" t="s">
        <v>31</v>
      </c>
      <c r="D45" s="110"/>
      <c r="E45" s="72">
        <f>SUM(H45+K45+'表52(完)'!E47+'表52(完)'!G47)</f>
        <v>5092944</v>
      </c>
      <c r="F45" s="73">
        <f>I45+L45+'表52(完)'!F47+'表52(完)'!H47</f>
        <v>100</v>
      </c>
      <c r="G45" s="38">
        <v>172901</v>
      </c>
      <c r="H45" s="38">
        <v>5092944</v>
      </c>
      <c r="I45" s="39">
        <f t="shared" si="2"/>
        <v>100</v>
      </c>
      <c r="J45" s="1">
        <v>0</v>
      </c>
      <c r="K45" s="1">
        <v>0</v>
      </c>
      <c r="L45" s="39">
        <f t="shared" si="3"/>
        <v>0</v>
      </c>
      <c r="M45" s="1">
        <v>0</v>
      </c>
      <c r="N45" s="27"/>
      <c r="O45" s="28"/>
      <c r="P45" s="28"/>
      <c r="Q45" s="28"/>
      <c r="R45" s="28"/>
      <c r="S45" s="28"/>
      <c r="T45" s="28"/>
      <c r="U45" s="28"/>
      <c r="V45" s="28"/>
      <c r="X45" s="31"/>
      <c r="Y45" s="31"/>
      <c r="Z45" s="31"/>
      <c r="AA45" s="31"/>
      <c r="AB45" s="31"/>
      <c r="AC45" s="31"/>
    </row>
    <row r="46" spans="2:29" ht="16.5" customHeight="1">
      <c r="B46" s="36" t="s">
        <v>42</v>
      </c>
      <c r="C46" s="109" t="s">
        <v>32</v>
      </c>
      <c r="D46" s="110"/>
      <c r="E46" s="72">
        <f>SUM(H46+K46+'表52(完)'!E48+'表52(完)'!G48)</f>
        <v>16644380</v>
      </c>
      <c r="F46" s="73">
        <f>I46+L46+'表52(完)'!F48+'表52(完)'!H48</f>
        <v>100</v>
      </c>
      <c r="G46" s="1">
        <v>0</v>
      </c>
      <c r="H46" s="1">
        <v>0</v>
      </c>
      <c r="I46" s="39">
        <f t="shared" si="2"/>
        <v>0</v>
      </c>
      <c r="J46" s="1">
        <v>0</v>
      </c>
      <c r="K46" s="1">
        <v>0</v>
      </c>
      <c r="L46" s="39">
        <f t="shared" si="3"/>
        <v>0</v>
      </c>
      <c r="M46" s="38">
        <v>33348</v>
      </c>
      <c r="N46" s="27"/>
      <c r="O46" s="28"/>
      <c r="P46" s="28"/>
      <c r="Q46" s="28"/>
      <c r="R46" s="28"/>
      <c r="S46" s="28"/>
      <c r="T46" s="28"/>
      <c r="U46" s="28"/>
      <c r="V46" s="28"/>
      <c r="X46" s="31"/>
      <c r="Y46" s="31"/>
      <c r="Z46" s="31"/>
      <c r="AA46" s="31"/>
      <c r="AB46" s="31"/>
      <c r="AC46" s="31"/>
    </row>
    <row r="47" spans="2:29" ht="16.5" customHeight="1">
      <c r="B47" s="36" t="s">
        <v>43</v>
      </c>
      <c r="C47" s="109" t="s">
        <v>33</v>
      </c>
      <c r="D47" s="110"/>
      <c r="E47" s="72">
        <f>SUM(H47+K47+'表52(完)'!E49+'表52(完)'!G49)</f>
        <v>67930171</v>
      </c>
      <c r="F47" s="73">
        <f>I47+L47+'表52(完)'!F49+'表52(完)'!H49</f>
        <v>100</v>
      </c>
      <c r="G47" s="38">
        <v>60121</v>
      </c>
      <c r="H47" s="1">
        <v>5284390</v>
      </c>
      <c r="I47" s="39">
        <f t="shared" si="2"/>
        <v>7.77915015111621</v>
      </c>
      <c r="J47" s="38">
        <v>8650</v>
      </c>
      <c r="K47" s="1">
        <v>466439</v>
      </c>
      <c r="L47" s="39">
        <f t="shared" si="3"/>
        <v>0.6866448194278798</v>
      </c>
      <c r="M47" s="38">
        <v>22080</v>
      </c>
      <c r="N47" s="27"/>
      <c r="O47" s="28"/>
      <c r="P47" s="28"/>
      <c r="Q47" s="28"/>
      <c r="R47" s="28"/>
      <c r="S47" s="28"/>
      <c r="T47" s="28"/>
      <c r="U47" s="28"/>
      <c r="V47" s="28"/>
      <c r="W47" s="74"/>
      <c r="X47" s="31"/>
      <c r="Y47" s="31"/>
      <c r="Z47" s="31"/>
      <c r="AA47" s="31"/>
      <c r="AB47" s="31"/>
      <c r="AC47" s="31"/>
    </row>
    <row r="48" spans="1:26" ht="16.5" customHeight="1">
      <c r="A48" s="10"/>
      <c r="B48" s="36" t="s">
        <v>44</v>
      </c>
      <c r="C48" s="109" t="s">
        <v>34</v>
      </c>
      <c r="D48" s="109"/>
      <c r="E48" s="72">
        <f>SUM(H48+K48+'表52(完)'!E50+'表52(完)'!G50)</f>
        <v>834570</v>
      </c>
      <c r="F48" s="73">
        <f>I48+L48+'表52(完)'!F50+'表52(完)'!H50</f>
        <v>100</v>
      </c>
      <c r="G48" s="38">
        <v>35519</v>
      </c>
      <c r="H48" s="1">
        <v>685361</v>
      </c>
      <c r="I48" s="39">
        <f t="shared" si="2"/>
        <v>82.12145176557988</v>
      </c>
      <c r="J48" s="38">
        <v>3079</v>
      </c>
      <c r="K48" s="1">
        <v>149209</v>
      </c>
      <c r="L48" s="39">
        <f t="shared" si="3"/>
        <v>17.878548234420123</v>
      </c>
      <c r="M48" s="1">
        <v>0</v>
      </c>
      <c r="N48" s="27"/>
      <c r="O48" s="28"/>
      <c r="P48" s="28"/>
      <c r="Q48" s="28"/>
      <c r="R48" s="28"/>
      <c r="S48" s="28"/>
      <c r="T48" s="28"/>
      <c r="U48" s="28"/>
      <c r="V48" s="28"/>
      <c r="W48" s="74"/>
      <c r="X48" s="31"/>
      <c r="Z48" s="31"/>
    </row>
    <row r="49" spans="1:26" ht="3" customHeight="1">
      <c r="A49" s="45"/>
      <c r="B49" s="45"/>
      <c r="C49" s="45"/>
      <c r="D49" s="45"/>
      <c r="E49" s="84"/>
      <c r="F49" s="45"/>
      <c r="G49" s="45"/>
      <c r="H49" s="45"/>
      <c r="I49" s="45"/>
      <c r="J49" s="45"/>
      <c r="K49" s="45"/>
      <c r="L49" s="45"/>
      <c r="M49" s="45"/>
      <c r="X49" s="31"/>
      <c r="Z49" s="31"/>
    </row>
    <row r="50" spans="2:26" ht="2.25" customHeight="1">
      <c r="B50" s="10"/>
      <c r="C50" s="10"/>
      <c r="D50" s="10"/>
      <c r="E50" s="10"/>
      <c r="F50" s="10"/>
      <c r="G50" s="10"/>
      <c r="X50" s="31"/>
      <c r="Z50" s="31"/>
    </row>
    <row r="51" spans="1:8" ht="10.5" customHeight="1">
      <c r="A51" s="123" t="s">
        <v>9</v>
      </c>
      <c r="B51" s="100"/>
      <c r="C51" s="100"/>
      <c r="D51" s="100"/>
      <c r="E51" s="100"/>
      <c r="F51" s="100"/>
      <c r="H51" s="85" t="s">
        <v>84</v>
      </c>
    </row>
    <row r="52" spans="1:13" ht="10.5" customHeight="1">
      <c r="A52" s="123" t="s">
        <v>120</v>
      </c>
      <c r="B52" s="100"/>
      <c r="C52" s="100"/>
      <c r="D52" s="100"/>
      <c r="E52" s="100"/>
      <c r="F52" s="100"/>
      <c r="G52" s="100"/>
      <c r="H52" s="122" t="s">
        <v>118</v>
      </c>
      <c r="I52" s="122"/>
      <c r="J52" s="122"/>
      <c r="K52" s="122"/>
      <c r="L52" s="122"/>
      <c r="M52" s="122"/>
    </row>
    <row r="53" spans="1:13" ht="10.5" customHeight="1">
      <c r="A53" s="114" t="s">
        <v>10</v>
      </c>
      <c r="B53" s="100"/>
      <c r="C53" s="100"/>
      <c r="D53" s="100"/>
      <c r="E53" s="100"/>
      <c r="F53" s="100"/>
      <c r="H53" s="122" t="s">
        <v>93</v>
      </c>
      <c r="I53" s="122"/>
      <c r="J53" s="122"/>
      <c r="K53" s="122"/>
      <c r="L53" s="122"/>
      <c r="M53" s="100"/>
    </row>
    <row r="54" spans="8:13" ht="10.5" customHeight="1">
      <c r="H54" s="122" t="s">
        <v>117</v>
      </c>
      <c r="I54" s="122"/>
      <c r="J54" s="122"/>
      <c r="K54" s="122"/>
      <c r="L54" s="122"/>
      <c r="M54" s="100"/>
    </row>
  </sheetData>
  <sheetProtection/>
  <mergeCells count="55">
    <mergeCell ref="H54:M54"/>
    <mergeCell ref="C46:D46"/>
    <mergeCell ref="C47:D47"/>
    <mergeCell ref="A52:G52"/>
    <mergeCell ref="A51:F51"/>
    <mergeCell ref="C48:D48"/>
    <mergeCell ref="A53:F53"/>
    <mergeCell ref="H52:M52"/>
    <mergeCell ref="H53:M53"/>
    <mergeCell ref="A1:B1"/>
    <mergeCell ref="A2:G2"/>
    <mergeCell ref="A4:G4"/>
    <mergeCell ref="A10:D11"/>
    <mergeCell ref="F10:F11"/>
    <mergeCell ref="C44:D44"/>
    <mergeCell ref="C38:D38"/>
    <mergeCell ref="A19:B19"/>
    <mergeCell ref="A16:B16"/>
    <mergeCell ref="A13:B13"/>
    <mergeCell ref="C45:D45"/>
    <mergeCell ref="C33:D33"/>
    <mergeCell ref="C34:D34"/>
    <mergeCell ref="C41:D41"/>
    <mergeCell ref="C43:D43"/>
    <mergeCell ref="C25:D25"/>
    <mergeCell ref="C39:D39"/>
    <mergeCell ref="C40:D40"/>
    <mergeCell ref="C35:D35"/>
    <mergeCell ref="C37:D37"/>
    <mergeCell ref="C32:D32"/>
    <mergeCell ref="C26:D26"/>
    <mergeCell ref="C31:D31"/>
    <mergeCell ref="C29:D29"/>
    <mergeCell ref="H4:M4"/>
    <mergeCell ref="E9:F9"/>
    <mergeCell ref="I10:I11"/>
    <mergeCell ref="C27:D27"/>
    <mergeCell ref="C28:D28"/>
    <mergeCell ref="H2:M2"/>
    <mergeCell ref="J7:L7"/>
    <mergeCell ref="A7:D8"/>
    <mergeCell ref="E7:F7"/>
    <mergeCell ref="A14:B14"/>
    <mergeCell ref="H10:H11"/>
    <mergeCell ref="K10:K11"/>
    <mergeCell ref="A5:B5"/>
    <mergeCell ref="A23:B23"/>
    <mergeCell ref="A20:B20"/>
    <mergeCell ref="A18:B18"/>
    <mergeCell ref="J8:L8"/>
    <mergeCell ref="L10:L11"/>
    <mergeCell ref="A17:B17"/>
    <mergeCell ref="A15:B15"/>
    <mergeCell ref="A21:B21"/>
    <mergeCell ref="A22:B22"/>
  </mergeCells>
  <printOptions horizontalCentered="1"/>
  <pageMargins left="0.2362204724409449" right="0.2362204724409449" top="0.984251968503937" bottom="1.7716535433070868" header="0.31496062992125984" footer="0.31496062992125984"/>
  <pageSetup fitToWidth="0" horizontalDpi="1200" verticalDpi="1200" orientation="portrait" paperSize="9" scale="96" r:id="rId1"/>
  <colBreaks count="1" manualBreakCount="1">
    <brk id="7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R51"/>
  <sheetViews>
    <sheetView view="pageBreakPreview" zoomScale="115" zoomScaleSheetLayoutView="115" zoomScalePageLayoutView="0" workbookViewId="0" topLeftCell="A4">
      <selection activeCell="F20" sqref="F20"/>
    </sheetView>
  </sheetViews>
  <sheetFormatPr defaultColWidth="9.00390625" defaultRowHeight="16.5"/>
  <cols>
    <col min="1" max="1" width="1.625" style="2" customWidth="1"/>
    <col min="2" max="2" width="20.75390625" style="2" customWidth="1"/>
    <col min="3" max="3" width="7.25390625" style="2" customWidth="1"/>
    <col min="4" max="4" width="11.00390625" style="2" customWidth="1"/>
    <col min="5" max="5" width="12.625" style="2" bestFit="1" customWidth="1"/>
    <col min="6" max="7" width="9.625" style="2" customWidth="1"/>
    <col min="8" max="8" width="9.875" style="2" customWidth="1"/>
    <col min="9" max="9" width="9.00390625" style="2" customWidth="1"/>
    <col min="10" max="10" width="10.125" style="3" bestFit="1" customWidth="1"/>
    <col min="11" max="11" width="9.00390625" style="2" customWidth="1"/>
    <col min="12" max="12" width="10.125" style="3" bestFit="1" customWidth="1"/>
    <col min="13" max="13" width="10.625" style="2" bestFit="1" customWidth="1"/>
    <col min="14" max="16384" width="9.00390625" style="2" customWidth="1"/>
  </cols>
  <sheetData>
    <row r="1" spans="1:2" ht="10.5" customHeight="1">
      <c r="A1" s="114" t="s">
        <v>102</v>
      </c>
      <c r="B1" s="100"/>
    </row>
    <row r="2" ht="1.5" customHeight="1"/>
    <row r="3" spans="2:8" ht="21">
      <c r="B3" s="126" t="s">
        <v>103</v>
      </c>
      <c r="C3" s="126"/>
      <c r="D3" s="126"/>
      <c r="E3" s="126"/>
      <c r="F3" s="126"/>
      <c r="G3" s="126"/>
      <c r="H3" s="126"/>
    </row>
    <row r="4" ht="5.25" customHeight="1"/>
    <row r="5" spans="2:8" ht="15.75" customHeight="1">
      <c r="B5" s="127" t="s">
        <v>104</v>
      </c>
      <c r="C5" s="128"/>
      <c r="D5" s="128"/>
      <c r="E5" s="128"/>
      <c r="F5" s="128"/>
      <c r="G5" s="128"/>
      <c r="H5" s="128"/>
    </row>
    <row r="6" ht="6" customHeight="1"/>
    <row r="7" spans="1:12" s="5" customFormat="1" ht="10.5" customHeight="1">
      <c r="A7" s="108" t="s">
        <v>0</v>
      </c>
      <c r="B7" s="108"/>
      <c r="H7" s="6" t="s">
        <v>83</v>
      </c>
      <c r="J7" s="3"/>
      <c r="L7" s="3"/>
    </row>
    <row r="8" ht="1.5" customHeight="1"/>
    <row r="9" spans="1:8" ht="12.75" customHeight="1">
      <c r="A9" s="97" t="s">
        <v>88</v>
      </c>
      <c r="B9" s="98"/>
      <c r="C9" s="98"/>
      <c r="D9" s="99"/>
      <c r="E9" s="102" t="s">
        <v>114</v>
      </c>
      <c r="F9" s="103"/>
      <c r="G9" s="102" t="s">
        <v>48</v>
      </c>
      <c r="H9" s="95"/>
    </row>
    <row r="10" spans="1:6" ht="12.75" customHeight="1">
      <c r="A10" s="100"/>
      <c r="B10" s="100"/>
      <c r="C10" s="100"/>
      <c r="D10" s="101"/>
      <c r="E10" s="131" t="s">
        <v>116</v>
      </c>
      <c r="F10" s="132"/>
    </row>
    <row r="11" spans="1:8" ht="12.75" customHeight="1">
      <c r="A11" s="10"/>
      <c r="B11" s="10"/>
      <c r="C11" s="10"/>
      <c r="D11" s="11"/>
      <c r="E11" s="12" t="s">
        <v>47</v>
      </c>
      <c r="F11" s="13"/>
      <c r="G11" s="124" t="s">
        <v>58</v>
      </c>
      <c r="H11" s="125"/>
    </row>
    <row r="12" spans="1:8" ht="12.75" customHeight="1">
      <c r="A12" s="118" t="s">
        <v>87</v>
      </c>
      <c r="B12" s="100"/>
      <c r="C12" s="100"/>
      <c r="D12" s="101"/>
      <c r="E12" s="106" t="s">
        <v>11</v>
      </c>
      <c r="F12" s="92" t="s">
        <v>4</v>
      </c>
      <c r="G12" s="14"/>
      <c r="H12" s="129" t="s">
        <v>4</v>
      </c>
    </row>
    <row r="13" spans="1:8" ht="12.75" customHeight="1">
      <c r="A13" s="119"/>
      <c r="B13" s="119"/>
      <c r="C13" s="119"/>
      <c r="D13" s="120"/>
      <c r="E13" s="107"/>
      <c r="F13" s="93"/>
      <c r="G13" s="16"/>
      <c r="H13" s="130"/>
    </row>
    <row r="14" ht="3" customHeight="1">
      <c r="D14" s="8"/>
    </row>
    <row r="15" spans="1:8" ht="17.25" customHeight="1" hidden="1">
      <c r="A15" s="89" t="s">
        <v>86</v>
      </c>
      <c r="B15" s="89"/>
      <c r="C15" s="18" t="s">
        <v>85</v>
      </c>
      <c r="D15" s="19"/>
      <c r="E15" s="20">
        <v>439887735</v>
      </c>
      <c r="F15" s="21">
        <f>E15/'表52'!E13*100</f>
        <v>58.71105996992145</v>
      </c>
      <c r="G15" s="20">
        <v>26021833</v>
      </c>
      <c r="H15" s="21">
        <f>G15/'表52'!E13*100</f>
        <v>3.473089327644657</v>
      </c>
    </row>
    <row r="16" spans="1:18" ht="17.25" customHeight="1">
      <c r="A16" s="89" t="s">
        <v>121</v>
      </c>
      <c r="B16" s="104"/>
      <c r="C16" s="18" t="s">
        <v>89</v>
      </c>
      <c r="D16" s="19"/>
      <c r="E16" s="22">
        <v>649382027</v>
      </c>
      <c r="F16" s="23">
        <f>E16/'表52'!E14*100</f>
        <v>61.16776369747961</v>
      </c>
      <c r="G16" s="22">
        <v>89275158</v>
      </c>
      <c r="H16" s="23">
        <f>G16/'表52'!E14*100</f>
        <v>8.409166779417436</v>
      </c>
      <c r="I16" s="27"/>
      <c r="O16" s="26"/>
      <c r="P16" s="26"/>
      <c r="Q16" s="26"/>
      <c r="R16" s="26"/>
    </row>
    <row r="17" spans="1:18" ht="17.25" customHeight="1">
      <c r="A17" s="89" t="s">
        <v>122</v>
      </c>
      <c r="B17" s="89"/>
      <c r="C17" s="18" t="s">
        <v>90</v>
      </c>
      <c r="D17" s="19"/>
      <c r="E17" s="22">
        <v>678688966</v>
      </c>
      <c r="F17" s="23">
        <f>E17/'表52'!E15*100</f>
        <v>59.45823307306487</v>
      </c>
      <c r="G17" s="22">
        <v>71561738</v>
      </c>
      <c r="H17" s="23">
        <f>G17/'表52'!E15*100</f>
        <v>6.269343853039159</v>
      </c>
      <c r="I17" s="27"/>
      <c r="O17" s="26"/>
      <c r="P17" s="26"/>
      <c r="Q17" s="26"/>
      <c r="R17" s="26"/>
    </row>
    <row r="18" spans="1:18" ht="17.25" customHeight="1">
      <c r="A18" s="89" t="s">
        <v>123</v>
      </c>
      <c r="B18" s="89"/>
      <c r="C18" s="18" t="s">
        <v>91</v>
      </c>
      <c r="D18" s="19"/>
      <c r="E18" s="22">
        <v>838434634</v>
      </c>
      <c r="F18" s="23">
        <f>E18/'表52'!E16*100</f>
        <v>65.41211439768564</v>
      </c>
      <c r="G18" s="22">
        <v>37878971</v>
      </c>
      <c r="H18" s="23">
        <f>G18/'表52'!E16*100</f>
        <v>2.95520185336072</v>
      </c>
      <c r="I18" s="27"/>
      <c r="O18" s="26"/>
      <c r="P18" s="26"/>
      <c r="Q18" s="26"/>
      <c r="R18" s="26"/>
    </row>
    <row r="19" spans="1:18" ht="17.25" customHeight="1">
      <c r="A19" s="89" t="s">
        <v>124</v>
      </c>
      <c r="B19" s="89"/>
      <c r="C19" s="18" t="s">
        <v>92</v>
      </c>
      <c r="D19" s="19"/>
      <c r="E19" s="22">
        <v>995697124</v>
      </c>
      <c r="F19" s="23">
        <f>E19/'表52'!E17*100</f>
        <v>63.77485080435194</v>
      </c>
      <c r="G19" s="22">
        <v>45677615</v>
      </c>
      <c r="H19" s="23">
        <f>G19/'表52'!E17*100</f>
        <v>2.9256718850617354</v>
      </c>
      <c r="I19" s="27"/>
      <c r="O19" s="26"/>
      <c r="P19" s="26"/>
      <c r="Q19" s="26"/>
      <c r="R19" s="26"/>
    </row>
    <row r="20" spans="1:18" ht="17.25" customHeight="1">
      <c r="A20" s="89" t="s">
        <v>125</v>
      </c>
      <c r="B20" s="89"/>
      <c r="C20" s="18" t="s">
        <v>94</v>
      </c>
      <c r="D20" s="19"/>
      <c r="E20" s="87">
        <v>1058525115</v>
      </c>
      <c r="F20" s="23">
        <f>E20/'表52'!E18*100</f>
        <v>65.08328317074529</v>
      </c>
      <c r="G20" s="22">
        <v>47986170</v>
      </c>
      <c r="H20" s="23">
        <f>G20/'表52'!E18*100</f>
        <v>2.9504236093533995</v>
      </c>
      <c r="I20" s="27"/>
      <c r="O20" s="26"/>
      <c r="P20" s="26"/>
      <c r="Q20" s="26"/>
      <c r="R20" s="26"/>
    </row>
    <row r="21" spans="1:18" ht="17.25" customHeight="1">
      <c r="A21" s="89" t="s">
        <v>126</v>
      </c>
      <c r="B21" s="89"/>
      <c r="C21" s="18" t="s">
        <v>105</v>
      </c>
      <c r="D21" s="19"/>
      <c r="E21" s="87">
        <v>1105719423</v>
      </c>
      <c r="F21" s="23">
        <f>E21/'表52'!E19*100</f>
        <v>66.75496695818491</v>
      </c>
      <c r="G21" s="22">
        <v>47225812</v>
      </c>
      <c r="H21" s="23">
        <f>G21/'表52'!E19*100</f>
        <v>2.8511369648188336</v>
      </c>
      <c r="I21" s="27"/>
      <c r="O21" s="26"/>
      <c r="P21" s="26"/>
      <c r="Q21" s="26"/>
      <c r="R21" s="26"/>
    </row>
    <row r="22" spans="1:18" s="25" customFormat="1" ht="17.25" customHeight="1">
      <c r="A22" s="89" t="s">
        <v>127</v>
      </c>
      <c r="B22" s="89"/>
      <c r="C22" s="18" t="s">
        <v>106</v>
      </c>
      <c r="D22" s="19"/>
      <c r="E22" s="87">
        <v>1097855502</v>
      </c>
      <c r="F22" s="23">
        <f>E22/'表52'!E20*100</f>
        <v>68.52458615718756</v>
      </c>
      <c r="G22" s="22">
        <v>53957911</v>
      </c>
      <c r="H22" s="23">
        <f>G22/'表52'!E20*100</f>
        <v>3.3678781173347514</v>
      </c>
      <c r="I22" s="24"/>
      <c r="J22" s="28"/>
      <c r="L22" s="28"/>
      <c r="O22" s="26"/>
      <c r="P22" s="26"/>
      <c r="Q22" s="26"/>
      <c r="R22" s="26"/>
    </row>
    <row r="23" spans="1:18" s="25" customFormat="1" ht="17.25" customHeight="1">
      <c r="A23" s="89" t="s">
        <v>128</v>
      </c>
      <c r="B23" s="89"/>
      <c r="C23" s="18" t="s">
        <v>107</v>
      </c>
      <c r="D23" s="19"/>
      <c r="E23" s="88">
        <v>1085720398</v>
      </c>
      <c r="F23" s="30">
        <f>E23/'表52'!E21*100</f>
        <v>69.34281357371704</v>
      </c>
      <c r="G23" s="29">
        <v>66086267</v>
      </c>
      <c r="H23" s="30">
        <f>G23/'表52'!E21*100</f>
        <v>4.22079911255742</v>
      </c>
      <c r="I23" s="24"/>
      <c r="J23" s="28"/>
      <c r="L23" s="28"/>
      <c r="O23" s="26"/>
      <c r="P23" s="26"/>
      <c r="Q23" s="26"/>
      <c r="R23" s="26"/>
    </row>
    <row r="24" spans="1:15" s="25" customFormat="1" ht="17.25" customHeight="1">
      <c r="A24" s="89" t="s">
        <v>129</v>
      </c>
      <c r="B24" s="89"/>
      <c r="C24" s="18" t="s">
        <v>110</v>
      </c>
      <c r="D24" s="19"/>
      <c r="E24" s="87">
        <v>1138381757</v>
      </c>
      <c r="F24" s="23">
        <v>69.26399587877975</v>
      </c>
      <c r="G24" s="22">
        <v>97564806</v>
      </c>
      <c r="H24" s="23">
        <v>5.936258446820792</v>
      </c>
      <c r="I24" s="24"/>
      <c r="J24" s="28"/>
      <c r="K24" s="31"/>
      <c r="L24" s="28"/>
      <c r="M24" s="31"/>
      <c r="N24" s="31"/>
      <c r="O24" s="31"/>
    </row>
    <row r="25" spans="1:15" s="25" customFormat="1" ht="17.25" customHeight="1">
      <c r="A25" s="89" t="s">
        <v>130</v>
      </c>
      <c r="B25" s="89"/>
      <c r="C25" s="18" t="s">
        <v>119</v>
      </c>
      <c r="D25" s="19"/>
      <c r="E25" s="87">
        <f>SUM(E27:E50)</f>
        <v>1225654994</v>
      </c>
      <c r="F25" s="23">
        <f>E25/'表52'!E23*100</f>
        <v>79.12641557469973</v>
      </c>
      <c r="G25" s="22">
        <f>SUM(G27:G50)</f>
        <v>93926458</v>
      </c>
      <c r="H25" s="23">
        <f>G25/'表52'!E23*100</f>
        <v>6.063748759275713</v>
      </c>
      <c r="I25" s="24"/>
      <c r="J25" s="28"/>
      <c r="K25" s="31"/>
      <c r="L25" s="28"/>
      <c r="M25" s="31"/>
      <c r="N25" s="31"/>
      <c r="O25" s="31"/>
    </row>
    <row r="26" spans="1:15" ht="3" customHeight="1">
      <c r="A26" s="32"/>
      <c r="B26" s="32"/>
      <c r="C26" s="32"/>
      <c r="D26" s="33"/>
      <c r="E26" s="34"/>
      <c r="F26" s="30"/>
      <c r="G26" s="34"/>
      <c r="H26" s="35"/>
      <c r="I26" s="27"/>
      <c r="J26" s="28"/>
      <c r="K26" s="31"/>
      <c r="L26" s="28"/>
      <c r="M26" s="31"/>
      <c r="N26" s="31"/>
      <c r="O26" s="31"/>
    </row>
    <row r="27" spans="2:15" ht="16.5" customHeight="1">
      <c r="B27" s="36" t="s">
        <v>64</v>
      </c>
      <c r="C27" s="109" t="s">
        <v>59</v>
      </c>
      <c r="D27" s="110"/>
      <c r="E27" s="38">
        <v>135476997</v>
      </c>
      <c r="F27" s="39">
        <f>E27/'表52'!E25*100</f>
        <v>52.5794490057692</v>
      </c>
      <c r="G27" s="38">
        <v>74728247</v>
      </c>
      <c r="H27" s="39">
        <f>G27/'表52'!E25*100</f>
        <v>29.002488536316058</v>
      </c>
      <c r="I27" s="27"/>
      <c r="J27" s="28"/>
      <c r="K27" s="31"/>
      <c r="L27" s="28"/>
      <c r="M27" s="31"/>
      <c r="N27" s="31"/>
      <c r="O27" s="31"/>
    </row>
    <row r="28" spans="2:15" ht="16.5" customHeight="1">
      <c r="B28" s="36" t="s">
        <v>65</v>
      </c>
      <c r="C28" s="109" t="s">
        <v>60</v>
      </c>
      <c r="D28" s="110"/>
      <c r="E28" s="38">
        <v>0</v>
      </c>
      <c r="F28" s="39">
        <f>E28/'表52'!E26*100</f>
        <v>0</v>
      </c>
      <c r="G28" s="38">
        <v>0</v>
      </c>
      <c r="H28" s="39">
        <f>G28/'表52'!E26*100</f>
        <v>0</v>
      </c>
      <c r="I28" s="27"/>
      <c r="J28" s="28"/>
      <c r="K28" s="31"/>
      <c r="L28" s="28"/>
      <c r="M28" s="31"/>
      <c r="N28" s="31"/>
      <c r="O28" s="31"/>
    </row>
    <row r="29" spans="2:15" ht="16.5" customHeight="1">
      <c r="B29" s="36" t="s">
        <v>66</v>
      </c>
      <c r="C29" s="109" t="s">
        <v>61</v>
      </c>
      <c r="D29" s="110"/>
      <c r="E29" s="38">
        <v>0</v>
      </c>
      <c r="F29" s="39">
        <f>E29/'表52'!E27*100</f>
        <v>0</v>
      </c>
      <c r="G29" s="38">
        <v>0</v>
      </c>
      <c r="H29" s="39">
        <f>G29/'表52'!E27*100</f>
        <v>0</v>
      </c>
      <c r="I29" s="27"/>
      <c r="J29" s="28"/>
      <c r="K29" s="31"/>
      <c r="L29" s="28"/>
      <c r="M29" s="31"/>
      <c r="N29" s="31"/>
      <c r="O29" s="31"/>
    </row>
    <row r="30" spans="2:15" ht="16.5" customHeight="1">
      <c r="B30" s="36" t="s">
        <v>67</v>
      </c>
      <c r="C30" s="109" t="s">
        <v>62</v>
      </c>
      <c r="D30" s="110"/>
      <c r="E30" s="38">
        <v>0</v>
      </c>
      <c r="F30" s="39">
        <f>E30/'表52'!E28*100</f>
        <v>0</v>
      </c>
      <c r="G30" s="38">
        <v>0</v>
      </c>
      <c r="H30" s="39">
        <f>G30/'表52'!E28*100</f>
        <v>0</v>
      </c>
      <c r="I30" s="27"/>
      <c r="J30" s="28"/>
      <c r="K30" s="31"/>
      <c r="L30" s="28"/>
      <c r="M30" s="31"/>
      <c r="N30" s="31"/>
      <c r="O30" s="31"/>
    </row>
    <row r="31" spans="2:15" ht="16.5" customHeight="1">
      <c r="B31" s="36" t="s">
        <v>68</v>
      </c>
      <c r="C31" s="109" t="s">
        <v>63</v>
      </c>
      <c r="D31" s="110"/>
      <c r="E31" s="38">
        <v>4536200</v>
      </c>
      <c r="F31" s="39">
        <f>E31/'表52'!E29*100</f>
        <v>100</v>
      </c>
      <c r="G31" s="38">
        <v>0</v>
      </c>
      <c r="H31" s="39">
        <f>G31/'表52'!E29*100</f>
        <v>0</v>
      </c>
      <c r="I31" s="27"/>
      <c r="J31" s="28"/>
      <c r="K31" s="31"/>
      <c r="L31" s="28"/>
      <c r="M31" s="31"/>
      <c r="N31" s="31"/>
      <c r="O31" s="31"/>
    </row>
    <row r="32" spans="2:15" ht="3" customHeight="1">
      <c r="B32" s="40"/>
      <c r="C32" s="41"/>
      <c r="D32" s="37"/>
      <c r="E32" s="42"/>
      <c r="F32" s="43"/>
      <c r="G32" s="42"/>
      <c r="H32" s="43"/>
      <c r="I32" s="27"/>
      <c r="J32" s="28"/>
      <c r="K32" s="31"/>
      <c r="L32" s="28"/>
      <c r="M32" s="31"/>
      <c r="N32" s="31"/>
      <c r="O32" s="31"/>
    </row>
    <row r="33" spans="2:15" ht="16.5" customHeight="1">
      <c r="B33" s="36" t="s">
        <v>95</v>
      </c>
      <c r="C33" s="109" t="s">
        <v>97</v>
      </c>
      <c r="D33" s="110"/>
      <c r="E33" s="38">
        <v>38418455</v>
      </c>
      <c r="F33" s="39">
        <f>E33/'表52'!E31*100</f>
        <v>100</v>
      </c>
      <c r="G33" s="38">
        <v>0</v>
      </c>
      <c r="H33" s="39">
        <f>G33/'表52'!E31*100</f>
        <v>0</v>
      </c>
      <c r="I33" s="27"/>
      <c r="J33" s="28"/>
      <c r="K33" s="31"/>
      <c r="L33" s="28"/>
      <c r="M33" s="31"/>
      <c r="N33" s="31"/>
      <c r="O33" s="31"/>
    </row>
    <row r="34" spans="2:15" ht="18.75" customHeight="1">
      <c r="B34" s="36" t="s">
        <v>108</v>
      </c>
      <c r="C34" s="109" t="s">
        <v>109</v>
      </c>
      <c r="D34" s="110"/>
      <c r="E34" s="38">
        <v>0</v>
      </c>
      <c r="F34" s="39">
        <v>0</v>
      </c>
      <c r="G34" s="38">
        <v>0</v>
      </c>
      <c r="H34" s="39">
        <v>0</v>
      </c>
      <c r="I34" s="27"/>
      <c r="J34" s="28"/>
      <c r="K34" s="31"/>
      <c r="L34" s="28"/>
      <c r="M34" s="31"/>
      <c r="N34" s="31"/>
      <c r="O34" s="31"/>
    </row>
    <row r="35" spans="2:15" ht="16.5" customHeight="1">
      <c r="B35" s="36" t="s">
        <v>69</v>
      </c>
      <c r="C35" s="109" t="s">
        <v>21</v>
      </c>
      <c r="D35" s="110"/>
      <c r="E35" s="38">
        <v>17009338</v>
      </c>
      <c r="F35" s="39">
        <f>E35/'表52'!E33*100</f>
        <v>67.11161174315052</v>
      </c>
      <c r="G35" s="38">
        <v>0</v>
      </c>
      <c r="H35" s="39">
        <f>G35/'表52'!E33*100</f>
        <v>0</v>
      </c>
      <c r="I35" s="27"/>
      <c r="J35" s="28"/>
      <c r="K35" s="31"/>
      <c r="L35" s="28"/>
      <c r="M35" s="31"/>
      <c r="N35" s="31"/>
      <c r="O35" s="31"/>
    </row>
    <row r="36" spans="2:15" ht="16.5" customHeight="1">
      <c r="B36" s="36" t="s">
        <v>70</v>
      </c>
      <c r="C36" s="109" t="s">
        <v>22</v>
      </c>
      <c r="D36" s="110"/>
      <c r="E36" s="38">
        <v>32932852</v>
      </c>
      <c r="F36" s="39">
        <f>E36/'表52'!E34*100</f>
        <v>90.59135517524663</v>
      </c>
      <c r="G36" s="38">
        <v>3420343</v>
      </c>
      <c r="H36" s="39">
        <f>G36/'表52'!E34*100</f>
        <v>9.408644824753368</v>
      </c>
      <c r="I36" s="27"/>
      <c r="J36" s="28"/>
      <c r="K36" s="31"/>
      <c r="L36" s="28"/>
      <c r="M36" s="31"/>
      <c r="N36" s="31"/>
      <c r="O36" s="31"/>
    </row>
    <row r="37" spans="2:15" ht="16.5" customHeight="1">
      <c r="B37" s="36" t="s">
        <v>71</v>
      </c>
      <c r="C37" s="109" t="s">
        <v>23</v>
      </c>
      <c r="D37" s="110"/>
      <c r="E37" s="38">
        <v>23338685</v>
      </c>
      <c r="F37" s="39">
        <f>E37/'表52'!E35*100</f>
        <v>69.4512193452601</v>
      </c>
      <c r="G37" s="38">
        <v>22158</v>
      </c>
      <c r="H37" s="39">
        <f>G37/'表52'!E35*100</f>
        <v>0.06593773891940669</v>
      </c>
      <c r="I37" s="27"/>
      <c r="J37" s="28"/>
      <c r="K37" s="31"/>
      <c r="L37" s="28"/>
      <c r="M37" s="31"/>
      <c r="N37" s="31"/>
      <c r="O37" s="31"/>
    </row>
    <row r="38" spans="2:15" ht="3" customHeight="1">
      <c r="B38" s="40"/>
      <c r="C38" s="41"/>
      <c r="D38" s="37"/>
      <c r="E38" s="42"/>
      <c r="F38" s="43"/>
      <c r="G38" s="42"/>
      <c r="H38" s="43"/>
      <c r="I38" s="27"/>
      <c r="J38" s="28"/>
      <c r="K38" s="31"/>
      <c r="L38" s="28"/>
      <c r="M38" s="31"/>
      <c r="N38" s="31"/>
      <c r="O38" s="31"/>
    </row>
    <row r="39" spans="2:15" ht="16.5" customHeight="1">
      <c r="B39" s="36" t="s">
        <v>72</v>
      </c>
      <c r="C39" s="109" t="s">
        <v>24</v>
      </c>
      <c r="D39" s="110"/>
      <c r="E39" s="38">
        <v>40441578</v>
      </c>
      <c r="F39" s="39">
        <f>E39/'表52'!E37*100</f>
        <v>63.16205194566826</v>
      </c>
      <c r="G39" s="38">
        <v>4139069</v>
      </c>
      <c r="H39" s="39">
        <f>G39/'表52'!E37*100</f>
        <v>6.464438434739248</v>
      </c>
      <c r="I39" s="27"/>
      <c r="J39" s="28"/>
      <c r="K39" s="31"/>
      <c r="L39" s="28"/>
      <c r="M39" s="31"/>
      <c r="N39" s="31"/>
      <c r="O39" s="31"/>
    </row>
    <row r="40" spans="2:15" ht="16.5" customHeight="1">
      <c r="B40" s="36" t="s">
        <v>73</v>
      </c>
      <c r="C40" s="109" t="s">
        <v>25</v>
      </c>
      <c r="D40" s="110"/>
      <c r="E40" s="38">
        <v>15140467</v>
      </c>
      <c r="F40" s="39">
        <f>E40/'表52'!E38*100</f>
        <v>50.93038774153471</v>
      </c>
      <c r="G40" s="38">
        <v>2118918</v>
      </c>
      <c r="H40" s="39">
        <f>G40/'表52'!E38*100</f>
        <v>7.127740203292094</v>
      </c>
      <c r="I40" s="27"/>
      <c r="J40" s="28"/>
      <c r="K40" s="31"/>
      <c r="L40" s="28"/>
      <c r="M40" s="31"/>
      <c r="N40" s="31"/>
      <c r="O40" s="31"/>
    </row>
    <row r="41" spans="2:15" ht="16.5" customHeight="1">
      <c r="B41" s="36" t="s">
        <v>74</v>
      </c>
      <c r="C41" s="109" t="s">
        <v>26</v>
      </c>
      <c r="D41" s="110"/>
      <c r="E41" s="38">
        <v>9268284</v>
      </c>
      <c r="F41" s="39">
        <f>E41/'表52'!E39*100</f>
        <v>98.54998371550762</v>
      </c>
      <c r="G41" s="38">
        <v>136369</v>
      </c>
      <c r="H41" s="39">
        <f>G41/'表52'!E39*100</f>
        <v>1.4500162844923679</v>
      </c>
      <c r="I41" s="27"/>
      <c r="J41" s="28"/>
      <c r="K41" s="31"/>
      <c r="L41" s="28"/>
      <c r="M41" s="31"/>
      <c r="N41" s="31"/>
      <c r="O41" s="31"/>
    </row>
    <row r="42" spans="2:15" ht="16.5" customHeight="1">
      <c r="B42" s="36" t="s">
        <v>75</v>
      </c>
      <c r="C42" s="109" t="s">
        <v>27</v>
      </c>
      <c r="D42" s="110"/>
      <c r="E42" s="38">
        <v>287796698</v>
      </c>
      <c r="F42" s="39">
        <f>E42/'表52'!E40*100</f>
        <v>80.05164653258893</v>
      </c>
      <c r="G42" s="38">
        <v>0</v>
      </c>
      <c r="H42" s="39">
        <f>G42/'表52'!E40*100</f>
        <v>0</v>
      </c>
      <c r="I42" s="27"/>
      <c r="J42" s="28"/>
      <c r="K42" s="31"/>
      <c r="L42" s="28"/>
      <c r="M42" s="31"/>
      <c r="N42" s="31"/>
      <c r="O42" s="31"/>
    </row>
    <row r="43" spans="2:15" ht="16.5" customHeight="1">
      <c r="B43" s="36" t="s">
        <v>76</v>
      </c>
      <c r="C43" s="109" t="s">
        <v>28</v>
      </c>
      <c r="D43" s="110"/>
      <c r="E43" s="38">
        <v>0</v>
      </c>
      <c r="F43" s="39">
        <v>0</v>
      </c>
      <c r="G43" s="38">
        <v>0</v>
      </c>
      <c r="H43" s="39">
        <v>0</v>
      </c>
      <c r="I43" s="27"/>
      <c r="J43" s="28"/>
      <c r="K43" s="31"/>
      <c r="L43" s="28"/>
      <c r="M43" s="31"/>
      <c r="N43" s="31"/>
      <c r="O43" s="31"/>
    </row>
    <row r="44" spans="2:15" ht="3" customHeight="1">
      <c r="B44" s="40"/>
      <c r="C44" s="41"/>
      <c r="D44" s="37"/>
      <c r="E44" s="42"/>
      <c r="F44" s="43"/>
      <c r="G44" s="42"/>
      <c r="H44" s="43"/>
      <c r="I44" s="27"/>
      <c r="J44" s="28"/>
      <c r="K44" s="31"/>
      <c r="L44" s="28"/>
      <c r="M44" s="31"/>
      <c r="N44" s="31"/>
      <c r="O44" s="31"/>
    </row>
    <row r="45" spans="2:15" ht="16.5" customHeight="1">
      <c r="B45" s="36" t="s">
        <v>77</v>
      </c>
      <c r="C45" s="109" t="s">
        <v>29</v>
      </c>
      <c r="D45" s="110"/>
      <c r="E45" s="38">
        <v>0</v>
      </c>
      <c r="F45" s="39">
        <f>E45/'表52'!E43*100</f>
        <v>0</v>
      </c>
      <c r="G45" s="38">
        <v>0</v>
      </c>
      <c r="H45" s="39">
        <f>G45/'表52'!E43*100</f>
        <v>0</v>
      </c>
      <c r="I45" s="27"/>
      <c r="J45" s="28"/>
      <c r="K45" s="31"/>
      <c r="L45" s="28"/>
      <c r="M45" s="31"/>
      <c r="N45" s="31"/>
      <c r="O45" s="31"/>
    </row>
    <row r="46" spans="2:15" ht="16.5" customHeight="1">
      <c r="B46" s="36" t="s">
        <v>78</v>
      </c>
      <c r="C46" s="109" t="s">
        <v>30</v>
      </c>
      <c r="D46" s="110"/>
      <c r="E46" s="38">
        <v>551833072</v>
      </c>
      <c r="F46" s="39">
        <f>E46/'表52'!E44*100</f>
        <v>98.87865424949432</v>
      </c>
      <c r="G46" s="38">
        <v>0</v>
      </c>
      <c r="H46" s="39">
        <f>G46/'表52'!E44*100</f>
        <v>0</v>
      </c>
      <c r="I46" s="27"/>
      <c r="J46" s="28"/>
      <c r="K46" s="31"/>
      <c r="L46" s="28"/>
      <c r="M46" s="31"/>
      <c r="N46" s="31"/>
      <c r="O46" s="31"/>
    </row>
    <row r="47" spans="2:15" ht="16.5" customHeight="1">
      <c r="B47" s="36" t="s">
        <v>79</v>
      </c>
      <c r="C47" s="109" t="s">
        <v>31</v>
      </c>
      <c r="D47" s="110"/>
      <c r="E47" s="38">
        <v>0</v>
      </c>
      <c r="F47" s="39">
        <f>E47/'表52'!E45*100</f>
        <v>0</v>
      </c>
      <c r="G47" s="38">
        <v>0</v>
      </c>
      <c r="H47" s="39">
        <f>G47/'表52'!E45*100</f>
        <v>0</v>
      </c>
      <c r="I47" s="27"/>
      <c r="J47" s="28"/>
      <c r="K47" s="31"/>
      <c r="L47" s="28"/>
      <c r="M47" s="31"/>
      <c r="N47" s="31"/>
      <c r="O47" s="31"/>
    </row>
    <row r="48" spans="2:15" ht="16.5" customHeight="1">
      <c r="B48" s="36" t="s">
        <v>80</v>
      </c>
      <c r="C48" s="109" t="s">
        <v>32</v>
      </c>
      <c r="D48" s="110"/>
      <c r="E48" s="38">
        <v>16644380</v>
      </c>
      <c r="F48" s="39">
        <f>E48/'表52'!E46*100</f>
        <v>100</v>
      </c>
      <c r="G48" s="38">
        <v>0</v>
      </c>
      <c r="H48" s="39">
        <f>G48/'表52'!E46*100</f>
        <v>0</v>
      </c>
      <c r="I48" s="27"/>
      <c r="J48" s="28"/>
      <c r="K48" s="31"/>
      <c r="L48" s="28"/>
      <c r="M48" s="31"/>
      <c r="N48" s="31"/>
      <c r="O48" s="31"/>
    </row>
    <row r="49" spans="2:15" ht="16.5" customHeight="1">
      <c r="B49" s="36" t="s">
        <v>81</v>
      </c>
      <c r="C49" s="109" t="s">
        <v>33</v>
      </c>
      <c r="D49" s="110"/>
      <c r="E49" s="38">
        <v>52817988</v>
      </c>
      <c r="F49" s="39">
        <f>E49/'表52'!E47*100</f>
        <v>77.75335645776602</v>
      </c>
      <c r="G49" s="38">
        <v>9361354</v>
      </c>
      <c r="H49" s="39">
        <f>G49/'表52'!E47*100</f>
        <v>13.78084857168989</v>
      </c>
      <c r="I49" s="27"/>
      <c r="K49" s="31"/>
      <c r="M49" s="31"/>
      <c r="N49" s="31"/>
      <c r="O49" s="31"/>
    </row>
    <row r="50" spans="1:15" ht="16.5" customHeight="1">
      <c r="A50" s="10"/>
      <c r="B50" s="44" t="s">
        <v>82</v>
      </c>
      <c r="C50" s="109" t="s">
        <v>34</v>
      </c>
      <c r="D50" s="110"/>
      <c r="E50" s="38">
        <v>0</v>
      </c>
      <c r="F50" s="39">
        <f>E50/'表52'!E48*100</f>
        <v>0</v>
      </c>
      <c r="G50" s="38">
        <v>0</v>
      </c>
      <c r="H50" s="39">
        <f>G50/'表52'!E48*100</f>
        <v>0</v>
      </c>
      <c r="I50" s="27"/>
      <c r="K50" s="31"/>
      <c r="M50" s="31"/>
      <c r="N50" s="31"/>
      <c r="O50" s="31"/>
    </row>
    <row r="51" spans="1:13" ht="3.75" customHeight="1">
      <c r="A51" s="45"/>
      <c r="B51" s="45"/>
      <c r="C51" s="45"/>
      <c r="D51" s="46"/>
      <c r="E51" s="45"/>
      <c r="F51" s="45"/>
      <c r="G51" s="45"/>
      <c r="H51" s="45"/>
      <c r="M51" s="31"/>
    </row>
  </sheetData>
  <sheetProtection/>
  <mergeCells count="45">
    <mergeCell ref="C49:D49"/>
    <mergeCell ref="C45:D45"/>
    <mergeCell ref="C36:D36"/>
    <mergeCell ref="C37:D37"/>
    <mergeCell ref="C39:D39"/>
    <mergeCell ref="A15:B15"/>
    <mergeCell ref="C30:D30"/>
    <mergeCell ref="C31:D31"/>
    <mergeCell ref="C33:D33"/>
    <mergeCell ref="C34:D34"/>
    <mergeCell ref="H12:H13"/>
    <mergeCell ref="A22:B22"/>
    <mergeCell ref="E10:F10"/>
    <mergeCell ref="A21:B21"/>
    <mergeCell ref="A25:B25"/>
    <mergeCell ref="A16:B16"/>
    <mergeCell ref="C41:D41"/>
    <mergeCell ref="C27:D27"/>
    <mergeCell ref="C28:D28"/>
    <mergeCell ref="A17:B17"/>
    <mergeCell ref="A23:B23"/>
    <mergeCell ref="A18:B18"/>
    <mergeCell ref="A19:B19"/>
    <mergeCell ref="A20:B20"/>
    <mergeCell ref="A24:B24"/>
    <mergeCell ref="E12:E13"/>
    <mergeCell ref="C29:D29"/>
    <mergeCell ref="C50:D50"/>
    <mergeCell ref="E9:F9"/>
    <mergeCell ref="F12:F13"/>
    <mergeCell ref="C46:D46"/>
    <mergeCell ref="C47:D47"/>
    <mergeCell ref="C48:D48"/>
    <mergeCell ref="C40:D40"/>
    <mergeCell ref="C43:D43"/>
    <mergeCell ref="G9:H9"/>
    <mergeCell ref="C42:D42"/>
    <mergeCell ref="G11:H11"/>
    <mergeCell ref="C35:D35"/>
    <mergeCell ref="A1:B1"/>
    <mergeCell ref="A9:D10"/>
    <mergeCell ref="A12:D13"/>
    <mergeCell ref="B3:H3"/>
    <mergeCell ref="B5:H5"/>
    <mergeCell ref="A7:B7"/>
  </mergeCells>
  <printOptions horizontalCentered="1"/>
  <pageMargins left="0.2362204724409449" right="0.2362204724409449" top="0.984251968503937" bottom="1.7716535433070868" header="0.31496062992125984" footer="0.31496062992125984"/>
  <pageSetup fitToWidth="0" fitToHeight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戴淑娟</dc:creator>
  <cp:keywords/>
  <dc:description/>
  <cp:lastModifiedBy>王郁瑄</cp:lastModifiedBy>
  <cp:lastPrinted>2021-05-31T06:23:15Z</cp:lastPrinted>
  <dcterms:created xsi:type="dcterms:W3CDTF">1997-01-14T01:50:29Z</dcterms:created>
  <dcterms:modified xsi:type="dcterms:W3CDTF">2021-06-11T07:51:31Z</dcterms:modified>
  <cp:category/>
  <cp:version/>
  <cp:contentType/>
  <cp:contentStatus/>
</cp:coreProperties>
</file>