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3875" windowHeight="7845" activeTab="0"/>
  </bookViews>
  <sheets>
    <sheet name="表34" sheetId="1" r:id="rId1"/>
    <sheet name="表34 (續一)" sheetId="2" r:id="rId2"/>
    <sheet name="表34 (完)" sheetId="3" r:id="rId3"/>
  </sheets>
  <definedNames>
    <definedName name="_xlnm.Print_Area" localSheetId="1">'表34 (續一)'!$A$1:$M$40</definedName>
  </definedNames>
  <calcPr fullCalcOnLoad="1"/>
</workbook>
</file>

<file path=xl/sharedStrings.xml><?xml version="1.0" encoding="utf-8"?>
<sst xmlns="http://schemas.openxmlformats.org/spreadsheetml/2006/main" count="238" uniqueCount="151">
  <si>
    <t>面          積</t>
  </si>
  <si>
    <t>有</t>
  </si>
  <si>
    <t>柒、林　產　處　分</t>
  </si>
  <si>
    <t>(2006)</t>
  </si>
  <si>
    <t>1st Season</t>
  </si>
  <si>
    <t>2nd Season</t>
  </si>
  <si>
    <t>3rd Season</t>
  </si>
  <si>
    <t>4th Season</t>
  </si>
  <si>
    <t>按所有權分</t>
  </si>
  <si>
    <t>Grand</t>
  </si>
  <si>
    <t>Trees</t>
  </si>
  <si>
    <t>Area</t>
  </si>
  <si>
    <t>Standing Volume</t>
  </si>
  <si>
    <t>計</t>
  </si>
  <si>
    <t>Total</t>
  </si>
  <si>
    <t>國</t>
  </si>
  <si>
    <t>National</t>
  </si>
  <si>
    <t>竹</t>
  </si>
  <si>
    <t>Trees Total</t>
  </si>
  <si>
    <t>Quantity (Piece)</t>
  </si>
  <si>
    <t>有</t>
  </si>
  <si>
    <t>Bamboo</t>
  </si>
  <si>
    <t>By Ownership</t>
  </si>
  <si>
    <t>計</t>
  </si>
  <si>
    <t>Sub-Total</t>
  </si>
  <si>
    <t>National</t>
  </si>
  <si>
    <t>Bamboo (National Total)</t>
  </si>
  <si>
    <t>Public</t>
  </si>
  <si>
    <t>Trees</t>
  </si>
  <si>
    <t>竹</t>
  </si>
  <si>
    <t xml:space="preserve">Source : Based on the statistical reports submitted by the forest district offices of F.B., the local governments and the concerned forestry </t>
  </si>
  <si>
    <t xml:space="preserve">             agencies individually.</t>
  </si>
  <si>
    <t>單位</t>
  </si>
  <si>
    <t>Private Operating</t>
  </si>
  <si>
    <t>總</t>
  </si>
  <si>
    <t>By Ownership</t>
  </si>
  <si>
    <t>單位</t>
  </si>
  <si>
    <t>VII. Disposal of Forest Products</t>
  </si>
  <si>
    <t>Unit</t>
  </si>
  <si>
    <t xml:space="preserve">                              Unit</t>
  </si>
  <si>
    <t xml:space="preserve">                   Unit</t>
  </si>
  <si>
    <t>Organizations Under F.B.</t>
  </si>
  <si>
    <t>Direct Operating</t>
  </si>
  <si>
    <t>Organizations outside F.B.</t>
  </si>
  <si>
    <t>公</t>
  </si>
  <si>
    <t>Private</t>
  </si>
  <si>
    <t>Note : The figures of felling trees area are of the clear-cutting area, and the felling bamboo are clear-cutting and selection-cutting area.</t>
  </si>
  <si>
    <t xml:space="preserve"> 面積：公頃 </t>
  </si>
  <si>
    <t xml:space="preserve"> 材積：立方公尺</t>
  </si>
  <si>
    <t xml:space="preserve">    Area : ha</t>
  </si>
  <si>
    <t>Area : ha</t>
  </si>
  <si>
    <t xml:space="preserve">  2nd Season</t>
  </si>
  <si>
    <t xml:space="preserve">  3rd Season</t>
  </si>
  <si>
    <t xml:space="preserve">  4th Season</t>
  </si>
  <si>
    <t xml:space="preserve">   1st Season</t>
  </si>
  <si>
    <t xml:space="preserve">  1st Season</t>
  </si>
  <si>
    <t>(2011)</t>
  </si>
  <si>
    <t>資料來源：根據本局林區管理處、直轄市政府、縣市政府及有關機關造送之資料彙編。</t>
  </si>
  <si>
    <t xml:space="preserve">Table 34    Felling of the Trees and Bamboo </t>
  </si>
  <si>
    <t>Table 34     Felling of the Trees and Bamboo (Cont’d 1)</t>
  </si>
  <si>
    <t>Table 34     Felling of the Trees and Bamboo  (Concluded)</t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</si>
  <si>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95</t>
    </r>
    <r>
      <rPr>
        <b/>
        <sz val="12"/>
        <rFont val="標楷體"/>
        <family val="4"/>
      </rPr>
      <t>年</t>
    </r>
  </si>
  <si>
    <r>
      <rPr>
        <i/>
        <sz val="10.5"/>
        <rFont val="標楷體"/>
        <family val="4"/>
      </rPr>
      <t>上半年計</t>
    </r>
  </si>
  <si>
    <r>
      <rPr>
        <i/>
        <sz val="10.5"/>
        <rFont val="標楷體"/>
        <family val="4"/>
      </rPr>
      <t>下半年計</t>
    </r>
  </si>
  <si>
    <t>(2017)</t>
  </si>
  <si>
    <r>
      <rPr>
        <sz val="10.5"/>
        <rFont val="標楷體"/>
        <family val="4"/>
      </rPr>
      <t>第</t>
    </r>
    <r>
      <rPr>
        <sz val="10.5"/>
        <rFont val="Times New Roman"/>
        <family val="1"/>
      </rPr>
      <t>1</t>
    </r>
    <r>
      <rPr>
        <sz val="10.5"/>
        <rFont val="標楷體"/>
        <family val="4"/>
      </rPr>
      <t>季</t>
    </r>
  </si>
  <si>
    <r>
      <rPr>
        <sz val="10.5"/>
        <rFont val="標楷體"/>
        <family val="4"/>
      </rPr>
      <t>第</t>
    </r>
    <r>
      <rPr>
        <sz val="10.5"/>
        <rFont val="Times New Roman"/>
        <family val="1"/>
      </rPr>
      <t>2</t>
    </r>
    <r>
      <rPr>
        <sz val="10.5"/>
        <rFont val="標楷體"/>
        <family val="4"/>
      </rPr>
      <t>季</t>
    </r>
  </si>
  <si>
    <r>
      <rPr>
        <sz val="10.5"/>
        <rFont val="標楷體"/>
        <family val="4"/>
      </rPr>
      <t>第</t>
    </r>
    <r>
      <rPr>
        <sz val="10.5"/>
        <rFont val="Times New Roman"/>
        <family val="1"/>
      </rPr>
      <t>3</t>
    </r>
    <r>
      <rPr>
        <sz val="10.5"/>
        <rFont val="標楷體"/>
        <family val="4"/>
      </rPr>
      <t>季</t>
    </r>
  </si>
  <si>
    <r>
      <rPr>
        <sz val="10.5"/>
        <rFont val="標楷體"/>
        <family val="4"/>
      </rPr>
      <t>第</t>
    </r>
    <r>
      <rPr>
        <sz val="10.5"/>
        <rFont val="Times New Roman"/>
        <family val="1"/>
      </rPr>
      <t>4</t>
    </r>
    <r>
      <rPr>
        <sz val="10.5"/>
        <rFont val="標楷體"/>
        <family val="4"/>
      </rPr>
      <t>季</t>
    </r>
  </si>
  <si>
    <r>
      <t>128</t>
    </r>
    <r>
      <rPr>
        <sz val="8"/>
        <rFont val="新細明體"/>
        <family val="1"/>
      </rPr>
      <t>　</t>
    </r>
    <r>
      <rPr>
        <sz val="8"/>
        <rFont val="標楷體"/>
        <family val="4"/>
      </rPr>
      <t>林產處分</t>
    </r>
  </si>
  <si>
    <r>
      <t>Disposal of Forest Products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129</t>
    </r>
  </si>
  <si>
    <r>
      <t>表</t>
    </r>
    <r>
      <rPr>
        <sz val="16"/>
        <rFont val="Times New Roman"/>
        <family val="1"/>
      </rPr>
      <t>34</t>
    </r>
    <r>
      <rPr>
        <sz val="16"/>
        <rFont val="標楷體"/>
        <family val="4"/>
      </rPr>
      <t>　森林主產物採伐 (續完)</t>
    </r>
  </si>
  <si>
    <r>
      <t xml:space="preserve">   </t>
    </r>
    <r>
      <rPr>
        <sz val="9"/>
        <rFont val="標楷體"/>
        <family val="4"/>
      </rPr>
      <t xml:space="preserve">面積：公頃 </t>
    </r>
  </si>
  <si>
    <r>
      <t xml:space="preserve"> 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材積：立方公尺</t>
    </r>
  </si>
  <si>
    <r>
      <t>Standing Volume : m</t>
    </r>
    <r>
      <rPr>
        <vertAlign val="superscript"/>
        <sz val="9"/>
        <rFont val="Times New Roman"/>
        <family val="1"/>
      </rPr>
      <t>3</t>
    </r>
  </si>
  <si>
    <r>
      <t>私</t>
    </r>
    <r>
      <rPr>
        <sz val="11"/>
        <rFont val="Times New Roman"/>
        <family val="1"/>
      </rPr>
      <t xml:space="preserve">                                                                             </t>
    </r>
    <r>
      <rPr>
        <sz val="11"/>
        <rFont val="標楷體"/>
        <family val="4"/>
      </rPr>
      <t>有</t>
    </r>
  </si>
  <si>
    <r>
      <t>林</t>
    </r>
    <r>
      <rPr>
        <sz val="11"/>
        <rFont val="Times New Roman"/>
        <family val="1"/>
      </rPr>
      <t xml:space="preserve">                                       </t>
    </r>
    <r>
      <rPr>
        <sz val="11"/>
        <rFont val="標楷體"/>
        <family val="4"/>
      </rPr>
      <t>木</t>
    </r>
  </si>
  <si>
    <r>
      <t xml:space="preserve">                 </t>
    </r>
    <r>
      <rPr>
        <sz val="11"/>
        <rFont val="標楷體"/>
        <family val="4"/>
      </rPr>
      <t>竹</t>
    </r>
  </si>
  <si>
    <r>
      <t>林</t>
    </r>
    <r>
      <rPr>
        <sz val="11"/>
        <rFont val="Times New Roman"/>
        <family val="1"/>
      </rPr>
      <t xml:space="preserve">                          </t>
    </r>
    <r>
      <rPr>
        <sz val="11"/>
        <rFont val="標楷體"/>
        <family val="4"/>
      </rPr>
      <t>木</t>
    </r>
  </si>
  <si>
    <r>
      <t>面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積</t>
    </r>
  </si>
  <si>
    <r>
      <t>材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積</t>
    </r>
  </si>
  <si>
    <r>
      <t>支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數</t>
    </r>
  </si>
  <si>
    <r>
      <rPr>
        <b/>
        <sz val="11"/>
        <rFont val="標楷體"/>
        <family val="4"/>
      </rPr>
      <t>臺閩地區</t>
    </r>
    <r>
      <rPr>
        <b/>
        <sz val="11"/>
        <rFont val="Times New Roman"/>
        <family val="1"/>
      </rPr>
      <t>(</t>
    </r>
    <r>
      <rPr>
        <b/>
        <sz val="10"/>
        <rFont val="Times New Roman"/>
        <family val="1"/>
      </rPr>
      <t>Taiwan-Fuchien Region</t>
    </r>
    <r>
      <rPr>
        <b/>
        <sz val="11"/>
        <rFont val="Times New Roman"/>
        <family val="1"/>
      </rPr>
      <t>)</t>
    </r>
  </si>
  <si>
    <r>
      <t>126</t>
    </r>
    <r>
      <rPr>
        <sz val="12"/>
        <rFont val="新細明體"/>
        <family val="1"/>
      </rPr>
      <t>　</t>
    </r>
    <r>
      <rPr>
        <sz val="8"/>
        <rFont val="標楷體"/>
        <family val="4"/>
      </rPr>
      <t>林產處分</t>
    </r>
  </si>
  <si>
    <r>
      <t>Disposal of Forest Products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127</t>
    </r>
  </si>
  <si>
    <r>
      <t>表</t>
    </r>
    <r>
      <rPr>
        <sz val="16"/>
        <rFont val="Times New Roman"/>
        <family val="1"/>
      </rPr>
      <t>34</t>
    </r>
    <r>
      <rPr>
        <sz val="16"/>
        <rFont val="標楷體"/>
        <family val="4"/>
      </rPr>
      <t>　森林主產物採伐 (續一)</t>
    </r>
  </si>
  <si>
    <r>
      <t>Standing Volume : m</t>
    </r>
    <r>
      <rPr>
        <vertAlign val="superscript"/>
        <sz val="9"/>
        <rFont val="Times New Roman"/>
        <family val="1"/>
      </rPr>
      <t>3</t>
    </r>
  </si>
  <si>
    <r>
      <t xml:space="preserve">                 </t>
    </r>
    <r>
      <rPr>
        <sz val="11"/>
        <rFont val="標楷體"/>
        <family val="4"/>
      </rPr>
      <t>國</t>
    </r>
  </si>
  <si>
    <r>
      <t>竹</t>
    </r>
    <r>
      <rPr>
        <sz val="11"/>
        <rFont val="Times New Roman"/>
        <family val="1"/>
      </rPr>
      <t xml:space="preserve">  ( </t>
    </r>
    <r>
      <rPr>
        <sz val="11"/>
        <rFont val="標楷體"/>
        <family val="4"/>
      </rPr>
      <t>國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有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部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份</t>
    </r>
    <r>
      <rPr>
        <sz val="11"/>
        <rFont val="Times New Roman"/>
        <family val="1"/>
      </rPr>
      <t xml:space="preserve"> )</t>
    </r>
  </si>
  <si>
    <r>
      <t>林</t>
    </r>
    <r>
      <rPr>
        <sz val="11"/>
        <rFont val="Times New Roman"/>
        <family val="1"/>
      </rPr>
      <t xml:space="preserve">                     </t>
    </r>
    <r>
      <rPr>
        <sz val="11"/>
        <rFont val="標楷體"/>
        <family val="4"/>
      </rPr>
      <t>務</t>
    </r>
    <r>
      <rPr>
        <sz val="11"/>
        <rFont val="Times New Roman"/>
        <family val="1"/>
      </rPr>
      <t xml:space="preserve">                        </t>
    </r>
    <r>
      <rPr>
        <sz val="11"/>
        <rFont val="標楷體"/>
        <family val="4"/>
      </rPr>
      <t>局</t>
    </r>
  </si>
  <si>
    <r>
      <t>轄</t>
    </r>
    <r>
      <rPr>
        <sz val="11"/>
        <rFont val="Times New Roman"/>
        <family val="1"/>
      </rPr>
      <t xml:space="preserve">                    </t>
    </r>
    <r>
      <rPr>
        <sz val="11"/>
        <rFont val="標楷體"/>
        <family val="4"/>
      </rPr>
      <t>屬</t>
    </r>
  </si>
  <si>
    <r>
      <t>非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林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務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局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轄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屬</t>
    </r>
  </si>
  <si>
    <r>
      <t>直</t>
    </r>
    <r>
      <rPr>
        <sz val="11"/>
        <rFont val="Times New Roman"/>
        <family val="1"/>
      </rPr>
      <t xml:space="preserve">                          </t>
    </r>
    <r>
      <rPr>
        <sz val="11"/>
        <rFont val="標楷體"/>
        <family val="4"/>
      </rPr>
      <t>營</t>
    </r>
  </si>
  <si>
    <r>
      <t>民</t>
    </r>
    <r>
      <rPr>
        <sz val="11"/>
        <rFont val="Times New Roman"/>
        <family val="1"/>
      </rPr>
      <t xml:space="preserve">                                     </t>
    </r>
    <r>
      <rPr>
        <sz val="11"/>
        <rFont val="標楷體"/>
        <family val="4"/>
      </rPr>
      <t>營</t>
    </r>
  </si>
  <si>
    <r>
      <t>面</t>
    </r>
    <r>
      <rPr>
        <sz val="11"/>
        <rFont val="Times New Roman"/>
        <family val="1"/>
      </rPr>
      <t xml:space="preserve">              </t>
    </r>
    <r>
      <rPr>
        <sz val="11"/>
        <rFont val="標楷體"/>
        <family val="4"/>
      </rPr>
      <t>積</t>
    </r>
  </si>
  <si>
    <r>
      <t>材</t>
    </r>
    <r>
      <rPr>
        <sz val="11"/>
        <rFont val="Times New Roman"/>
        <family val="1"/>
      </rPr>
      <t xml:space="preserve">             </t>
    </r>
    <r>
      <rPr>
        <sz val="11"/>
        <rFont val="標楷體"/>
        <family val="4"/>
      </rPr>
      <t>積</t>
    </r>
  </si>
  <si>
    <r>
      <t>面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積</t>
    </r>
  </si>
  <si>
    <r>
      <t>材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積</t>
    </r>
  </si>
  <si>
    <r>
      <t>面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積</t>
    </r>
  </si>
  <si>
    <r>
      <t>面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積</t>
    </r>
  </si>
  <si>
    <r>
      <t>支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數</t>
    </r>
  </si>
  <si>
    <r>
      <rPr>
        <b/>
        <sz val="11"/>
        <rFont val="標楷體"/>
        <family val="4"/>
      </rPr>
      <t>臺閩地區</t>
    </r>
    <r>
      <rPr>
        <b/>
        <sz val="11"/>
        <rFont val="Times New Roman"/>
        <family val="1"/>
      </rPr>
      <t>(</t>
    </r>
    <r>
      <rPr>
        <b/>
        <sz val="10"/>
        <rFont val="Times New Roman"/>
        <family val="1"/>
      </rPr>
      <t>Taiwan-Fuchien Region</t>
    </r>
    <r>
      <rPr>
        <b/>
        <sz val="11"/>
        <rFont val="Times New Roman"/>
        <family val="1"/>
      </rPr>
      <t>)</t>
    </r>
  </si>
  <si>
    <t>Year and Season</t>
  </si>
  <si>
    <t xml:space="preserve">年  別 及 季  別  </t>
  </si>
  <si>
    <t>Year, Season</t>
  </si>
  <si>
    <t>(2012)</t>
  </si>
  <si>
    <t>(2013)</t>
  </si>
  <si>
    <t>(2014)</t>
  </si>
  <si>
    <t>(2015)</t>
  </si>
  <si>
    <t>(2016)</t>
  </si>
  <si>
    <t>(2018)</t>
  </si>
  <si>
    <t>(2019)</t>
  </si>
  <si>
    <t>(2020)</t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</si>
  <si>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</si>
  <si>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</si>
  <si>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102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</si>
  <si>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103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</si>
  <si>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104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</si>
  <si>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105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</si>
  <si>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106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</si>
  <si>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107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</si>
  <si>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108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</si>
  <si>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109</t>
    </r>
    <r>
      <rPr>
        <b/>
        <sz val="12"/>
        <rFont val="標楷體"/>
        <family val="4"/>
      </rPr>
      <t>年</t>
    </r>
  </si>
  <si>
    <r>
      <rPr>
        <b/>
        <sz val="12"/>
        <color indexed="8"/>
        <rFont val="標楷體"/>
        <family val="4"/>
      </rPr>
      <t>民國</t>
    </r>
    <r>
      <rPr>
        <b/>
        <sz val="12"/>
        <color indexed="8"/>
        <rFont val="Times New Roman"/>
        <family val="1"/>
      </rPr>
      <t>95</t>
    </r>
    <r>
      <rPr>
        <b/>
        <sz val="12"/>
        <color indexed="8"/>
        <rFont val="標楷體"/>
        <family val="4"/>
      </rPr>
      <t>年</t>
    </r>
  </si>
  <si>
    <r>
      <rPr>
        <i/>
        <sz val="10.5"/>
        <color indexed="8"/>
        <rFont val="標楷體"/>
        <family val="4"/>
      </rPr>
      <t>上半年計</t>
    </r>
  </si>
  <si>
    <r>
      <rPr>
        <sz val="10.5"/>
        <color indexed="8"/>
        <rFont val="標楷體"/>
        <family val="4"/>
      </rPr>
      <t>第</t>
    </r>
    <r>
      <rPr>
        <sz val="10.5"/>
        <color indexed="8"/>
        <rFont val="Times New Roman"/>
        <family val="1"/>
      </rPr>
      <t>1</t>
    </r>
    <r>
      <rPr>
        <sz val="10.5"/>
        <color indexed="8"/>
        <rFont val="標楷體"/>
        <family val="4"/>
      </rPr>
      <t>季</t>
    </r>
  </si>
  <si>
    <r>
      <rPr>
        <sz val="10.5"/>
        <color indexed="8"/>
        <rFont val="標楷體"/>
        <family val="4"/>
      </rPr>
      <t>第</t>
    </r>
    <r>
      <rPr>
        <sz val="10.5"/>
        <color indexed="8"/>
        <rFont val="Times New Roman"/>
        <family val="1"/>
      </rPr>
      <t>2</t>
    </r>
    <r>
      <rPr>
        <sz val="10.5"/>
        <color indexed="8"/>
        <rFont val="標楷體"/>
        <family val="4"/>
      </rPr>
      <t>季</t>
    </r>
  </si>
  <si>
    <r>
      <rPr>
        <i/>
        <sz val="10.5"/>
        <color indexed="8"/>
        <rFont val="標楷體"/>
        <family val="4"/>
      </rPr>
      <t>下半年計</t>
    </r>
  </si>
  <si>
    <r>
      <rPr>
        <sz val="10.5"/>
        <color indexed="8"/>
        <rFont val="標楷體"/>
        <family val="4"/>
      </rPr>
      <t>第</t>
    </r>
    <r>
      <rPr>
        <sz val="10.5"/>
        <color indexed="8"/>
        <rFont val="Times New Roman"/>
        <family val="1"/>
      </rPr>
      <t>3</t>
    </r>
    <r>
      <rPr>
        <sz val="10.5"/>
        <color indexed="8"/>
        <rFont val="標楷體"/>
        <family val="4"/>
      </rPr>
      <t>季</t>
    </r>
  </si>
  <si>
    <r>
      <rPr>
        <sz val="10.5"/>
        <color indexed="8"/>
        <rFont val="標楷體"/>
        <family val="4"/>
      </rPr>
      <t>第</t>
    </r>
    <r>
      <rPr>
        <sz val="10.5"/>
        <color indexed="8"/>
        <rFont val="Times New Roman"/>
        <family val="1"/>
      </rPr>
      <t>4</t>
    </r>
    <r>
      <rPr>
        <sz val="10.5"/>
        <color indexed="8"/>
        <rFont val="標楷體"/>
        <family val="4"/>
      </rPr>
      <t>季</t>
    </r>
  </si>
  <si>
    <r>
      <t>附</t>
    </r>
    <r>
      <rPr>
        <sz val="8"/>
        <color indexed="8"/>
        <rFont val="Times New Roman"/>
        <family val="1"/>
      </rPr>
      <t xml:space="preserve">        </t>
    </r>
    <r>
      <rPr>
        <sz val="8"/>
        <color indexed="8"/>
        <rFont val="標楷體"/>
        <family val="4"/>
      </rPr>
      <t>註：表列林木採伐面積，均係皆伐面積；竹之採伐面積，係含皆、擇伐面積。</t>
    </r>
  </si>
  <si>
    <r>
      <t>124</t>
    </r>
    <r>
      <rPr>
        <sz val="8"/>
        <color indexed="8"/>
        <rFont val="新細明體"/>
        <family val="1"/>
      </rPr>
      <t>　</t>
    </r>
    <r>
      <rPr>
        <sz val="8"/>
        <color indexed="8"/>
        <rFont val="標楷體"/>
        <family val="4"/>
      </rPr>
      <t>林產處分</t>
    </r>
  </si>
  <si>
    <r>
      <t>Disposal of Forest Products</t>
    </r>
    <r>
      <rPr>
        <sz val="8"/>
        <color indexed="8"/>
        <rFont val="新細明體"/>
        <family val="1"/>
      </rPr>
      <t>　</t>
    </r>
    <r>
      <rPr>
        <sz val="8"/>
        <color indexed="8"/>
        <rFont val="Times New Roman"/>
        <family val="1"/>
      </rPr>
      <t>125</t>
    </r>
  </si>
  <si>
    <r>
      <t>表</t>
    </r>
    <r>
      <rPr>
        <sz val="16"/>
        <color indexed="8"/>
        <rFont val="Times New Roman"/>
        <family val="1"/>
      </rPr>
      <t>34</t>
    </r>
    <r>
      <rPr>
        <sz val="16"/>
        <color indexed="8"/>
        <rFont val="標楷體"/>
        <family val="4"/>
      </rPr>
      <t>　森林主產物採伐</t>
    </r>
  </si>
  <si>
    <r>
      <t xml:space="preserve">    Standing Volume : m</t>
    </r>
    <r>
      <rPr>
        <vertAlign val="superscript"/>
        <sz val="9"/>
        <color indexed="8"/>
        <rFont val="Times New Roman"/>
        <family val="1"/>
      </rPr>
      <t>3</t>
    </r>
  </si>
  <si>
    <r>
      <t>林</t>
    </r>
    <r>
      <rPr>
        <sz val="11"/>
        <color indexed="8"/>
        <rFont val="Times New Roman"/>
        <family val="1"/>
      </rPr>
      <t xml:space="preserve">                                                              </t>
    </r>
    <r>
      <rPr>
        <sz val="11"/>
        <color indexed="8"/>
        <rFont val="標楷體"/>
        <family val="4"/>
      </rPr>
      <t>木</t>
    </r>
  </si>
  <si>
    <r>
      <t>林</t>
    </r>
    <r>
      <rPr>
        <sz val="11"/>
        <color indexed="8"/>
        <rFont val="Times New Roman"/>
        <family val="1"/>
      </rPr>
      <t xml:space="preserve">             </t>
    </r>
    <r>
      <rPr>
        <sz val="11"/>
        <color indexed="8"/>
        <rFont val="標楷體"/>
        <family val="4"/>
      </rPr>
      <t>木</t>
    </r>
    <r>
      <rPr>
        <sz val="11"/>
        <color indexed="8"/>
        <rFont val="Times New Roman"/>
        <family val="1"/>
      </rPr>
      <t xml:space="preserve">             </t>
    </r>
    <r>
      <rPr>
        <sz val="11"/>
        <color indexed="8"/>
        <rFont val="標楷體"/>
        <family val="4"/>
      </rPr>
      <t>合</t>
    </r>
    <r>
      <rPr>
        <sz val="11"/>
        <color indexed="8"/>
        <rFont val="Times New Roman"/>
        <family val="1"/>
      </rPr>
      <t xml:space="preserve">             </t>
    </r>
    <r>
      <rPr>
        <sz val="11"/>
        <color indexed="8"/>
        <rFont val="標楷體"/>
        <family val="4"/>
      </rPr>
      <t>計</t>
    </r>
  </si>
  <si>
    <r>
      <t>面</t>
    </r>
    <r>
      <rPr>
        <sz val="11"/>
        <color indexed="8"/>
        <rFont val="Times New Roman"/>
        <family val="1"/>
      </rPr>
      <t xml:space="preserve">                    </t>
    </r>
    <r>
      <rPr>
        <sz val="11"/>
        <color indexed="8"/>
        <rFont val="標楷體"/>
        <family val="4"/>
      </rPr>
      <t>積</t>
    </r>
  </si>
  <si>
    <r>
      <t>材</t>
    </r>
    <r>
      <rPr>
        <sz val="11"/>
        <color indexed="8"/>
        <rFont val="Times New Roman"/>
        <family val="1"/>
      </rPr>
      <t xml:space="preserve">                    </t>
    </r>
    <r>
      <rPr>
        <sz val="11"/>
        <color indexed="8"/>
        <rFont val="標楷體"/>
        <family val="4"/>
      </rPr>
      <t>積</t>
    </r>
  </si>
  <si>
    <r>
      <t>支</t>
    </r>
    <r>
      <rPr>
        <sz val="11"/>
        <color indexed="8"/>
        <rFont val="Times New Roman"/>
        <family val="1"/>
      </rPr>
      <t xml:space="preserve">                    </t>
    </r>
    <r>
      <rPr>
        <sz val="11"/>
        <color indexed="8"/>
        <rFont val="標楷體"/>
        <family val="4"/>
      </rPr>
      <t>數</t>
    </r>
  </si>
  <si>
    <r>
      <rPr>
        <b/>
        <sz val="11"/>
        <color indexed="8"/>
        <rFont val="標楷體"/>
        <family val="4"/>
      </rPr>
      <t>臺閩地區</t>
    </r>
    <r>
      <rPr>
        <b/>
        <sz val="11"/>
        <color indexed="8"/>
        <rFont val="Times New Roman"/>
        <family val="1"/>
      </rPr>
      <t>(</t>
    </r>
    <r>
      <rPr>
        <b/>
        <sz val="10"/>
        <color indexed="8"/>
        <rFont val="Times New Roman"/>
        <family val="1"/>
      </rPr>
      <t>Taiwan-Fuchien Region</t>
    </r>
    <r>
      <rPr>
        <b/>
        <sz val="11"/>
        <color indexed="8"/>
        <rFont val="Times New Roman"/>
        <family val="1"/>
      </rPr>
      <t>)</t>
    </r>
  </si>
  <si>
    <r>
      <t>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</si>
  <si>
    <r>
      <rPr>
        <b/>
        <sz val="12"/>
        <color indexed="8"/>
        <rFont val="標楷體"/>
        <family val="4"/>
      </rPr>
      <t>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標楷體"/>
        <family val="4"/>
      </rPr>
      <t>年</t>
    </r>
  </si>
  <si>
    <r>
      <rPr>
        <b/>
        <sz val="12"/>
        <color indexed="8"/>
        <rFont val="標楷體"/>
        <family val="4"/>
      </rPr>
      <t>民國</t>
    </r>
    <r>
      <rPr>
        <b/>
        <sz val="12"/>
        <color indexed="8"/>
        <rFont val="Times New Roman"/>
        <family val="1"/>
      </rPr>
      <t>102</t>
    </r>
    <r>
      <rPr>
        <b/>
        <sz val="12"/>
        <color indexed="8"/>
        <rFont val="標楷體"/>
        <family val="4"/>
      </rPr>
      <t>年</t>
    </r>
  </si>
  <si>
    <r>
      <rPr>
        <b/>
        <sz val="12"/>
        <color indexed="8"/>
        <rFont val="標楷體"/>
        <family val="4"/>
      </rPr>
      <t>民國</t>
    </r>
    <r>
      <rPr>
        <b/>
        <sz val="12"/>
        <color indexed="8"/>
        <rFont val="Times New Roman"/>
        <family val="1"/>
      </rPr>
      <t>103</t>
    </r>
    <r>
      <rPr>
        <b/>
        <sz val="12"/>
        <color indexed="8"/>
        <rFont val="標楷體"/>
        <family val="4"/>
      </rPr>
      <t>年</t>
    </r>
  </si>
  <si>
    <r>
      <rPr>
        <b/>
        <sz val="12"/>
        <color indexed="8"/>
        <rFont val="標楷體"/>
        <family val="4"/>
      </rPr>
      <t>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標楷體"/>
        <family val="4"/>
      </rPr>
      <t>年</t>
    </r>
  </si>
  <si>
    <r>
      <rPr>
        <b/>
        <sz val="12"/>
        <color indexed="8"/>
        <rFont val="標楷體"/>
        <family val="4"/>
      </rPr>
      <t>民國</t>
    </r>
    <r>
      <rPr>
        <b/>
        <sz val="12"/>
        <color indexed="8"/>
        <rFont val="Times New Roman"/>
        <family val="1"/>
      </rPr>
      <t>105</t>
    </r>
    <r>
      <rPr>
        <b/>
        <sz val="12"/>
        <color indexed="8"/>
        <rFont val="標楷體"/>
        <family val="4"/>
      </rPr>
      <t>年</t>
    </r>
  </si>
  <si>
    <r>
      <rPr>
        <b/>
        <sz val="12"/>
        <color indexed="8"/>
        <rFont val="標楷體"/>
        <family val="4"/>
      </rPr>
      <t>民國</t>
    </r>
    <r>
      <rPr>
        <b/>
        <sz val="12"/>
        <color indexed="8"/>
        <rFont val="Times New Roman"/>
        <family val="1"/>
      </rPr>
      <t>106</t>
    </r>
    <r>
      <rPr>
        <b/>
        <sz val="12"/>
        <color indexed="8"/>
        <rFont val="標楷體"/>
        <family val="4"/>
      </rPr>
      <t>年</t>
    </r>
  </si>
  <si>
    <r>
      <rPr>
        <b/>
        <sz val="12"/>
        <color indexed="8"/>
        <rFont val="標楷體"/>
        <family val="4"/>
      </rPr>
      <t>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標楷體"/>
        <family val="4"/>
      </rPr>
      <t>年</t>
    </r>
  </si>
  <si>
    <r>
      <rPr>
        <b/>
        <sz val="12"/>
        <color indexed="8"/>
        <rFont val="標楷體"/>
        <family val="4"/>
      </rPr>
      <t>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標楷體"/>
        <family val="4"/>
      </rPr>
      <t>年</t>
    </r>
  </si>
  <si>
    <r>
      <rPr>
        <b/>
        <sz val="12"/>
        <color indexed="8"/>
        <rFont val="標楷體"/>
        <family val="4"/>
      </rPr>
      <t>民國</t>
    </r>
    <r>
      <rPr>
        <b/>
        <sz val="12"/>
        <color indexed="8"/>
        <rFont val="Times New Roman"/>
        <family val="1"/>
      </rPr>
      <t>109</t>
    </r>
    <r>
      <rPr>
        <b/>
        <sz val="12"/>
        <color indexed="8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</si>
</sst>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0.000"/>
    <numFmt numFmtId="181" formatCode="\-"/>
    <numFmt numFmtId="182" formatCode="##\ ###\ ###.00"/>
    <numFmt numFmtId="183" formatCode="##\ ###\ ###"/>
    <numFmt numFmtId="184" formatCode="0.00_);[Red]\(0.00\)"/>
    <numFmt numFmtId="185" formatCode="0.00_ "/>
    <numFmt numFmtId="186" formatCode="###\ ###\ ###.00"/>
    <numFmt numFmtId="187" formatCode="####\ ###\ ###.00"/>
    <numFmt numFmtId="188" formatCode="0.0_ "/>
    <numFmt numFmtId="189" formatCode="0.000_ "/>
    <numFmt numFmtId="190" formatCode="[$-404]AM/PM\ hh:mm:ss"/>
    <numFmt numFmtId="191" formatCode="_-* #\ ###\ ##0.00;\-* #\ ###\ ##0.00;_-* &quot;-&quot;_-;_-@_-"/>
    <numFmt numFmtId="192" formatCode="_-* #,##0.0_-;\-* #,##0.0_-;_-* &quot;-&quot;_-;_-@_-"/>
    <numFmt numFmtId="193" formatCode="_-* #,##0.00_-;\-* #,##0.00_-;_-* &quot;-&quot;_-;_-@_-"/>
    <numFmt numFmtId="194" formatCode="#\ ###\ ###.00"/>
    <numFmt numFmtId="195" formatCode="#####\ ###\ ###.00"/>
    <numFmt numFmtId="196" formatCode="#####\ ###\ ###."/>
    <numFmt numFmtId="197" formatCode="#####\ ###\ ###"/>
    <numFmt numFmtId="198" formatCode="_-* #\ ##0.0_-;\-* #,##0.0_-;_-* &quot;-&quot;_-;_-@_-"/>
  </numFmts>
  <fonts count="13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9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8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9"/>
      <name val="Times New Roman"/>
      <family val="1"/>
    </font>
    <font>
      <sz val="12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sz val="16"/>
      <name val="標楷體"/>
      <family val="4"/>
    </font>
    <font>
      <sz val="8"/>
      <name val="標楷體"/>
      <family val="4"/>
    </font>
    <font>
      <sz val="8"/>
      <name val="新細明體"/>
      <family val="1"/>
    </font>
    <font>
      <sz val="16"/>
      <name val="Times New Roman"/>
      <family val="1"/>
    </font>
    <font>
      <sz val="14"/>
      <name val="Times New Roman"/>
      <family val="1"/>
    </font>
    <font>
      <sz val="14"/>
      <name val="新細明體"/>
      <family val="1"/>
    </font>
    <font>
      <b/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3"/>
      <name val="標楷體"/>
      <family val="4"/>
    </font>
    <font>
      <vertAlign val="superscript"/>
      <sz val="9"/>
      <name val="Times New Roman"/>
      <family val="1"/>
    </font>
    <font>
      <sz val="9"/>
      <name val="細明體"/>
      <family val="3"/>
    </font>
    <font>
      <sz val="11"/>
      <name val="細明體"/>
      <family val="3"/>
    </font>
    <font>
      <b/>
      <sz val="11"/>
      <name val="標楷體"/>
      <family val="4"/>
    </font>
    <font>
      <i/>
      <sz val="12"/>
      <name val="Times New Roman"/>
      <family val="1"/>
    </font>
    <font>
      <i/>
      <sz val="10.5"/>
      <name val="Times New Roman"/>
      <family val="1"/>
    </font>
    <font>
      <i/>
      <sz val="10.5"/>
      <name val="標楷體"/>
      <family val="4"/>
    </font>
    <font>
      <i/>
      <sz val="11"/>
      <name val="Times New Roman"/>
      <family val="1"/>
    </font>
    <font>
      <i/>
      <sz val="12"/>
      <name val="新細明體"/>
      <family val="1"/>
    </font>
    <font>
      <sz val="10.5"/>
      <name val="Times New Roman"/>
      <family val="1"/>
    </font>
    <font>
      <sz val="10.5"/>
      <name val="標楷體"/>
      <family val="4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新細明體"/>
      <family val="1"/>
    </font>
    <font>
      <sz val="8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11"/>
      <color indexed="8"/>
      <name val="標楷體"/>
      <family val="4"/>
    </font>
    <font>
      <b/>
      <sz val="12"/>
      <color indexed="8"/>
      <name val="Times New Roman"/>
      <family val="1"/>
    </font>
    <font>
      <b/>
      <sz val="12"/>
      <color indexed="8"/>
      <name val="標楷體"/>
      <family val="4"/>
    </font>
    <font>
      <b/>
      <sz val="11"/>
      <color indexed="8"/>
      <name val="Times New Roman"/>
      <family val="1"/>
    </font>
    <font>
      <b/>
      <sz val="11"/>
      <color indexed="8"/>
      <name val="標楷體"/>
      <family val="4"/>
    </font>
    <font>
      <i/>
      <sz val="10.5"/>
      <color indexed="8"/>
      <name val="標楷體"/>
      <family val="4"/>
    </font>
    <font>
      <sz val="10.5"/>
      <color indexed="8"/>
      <name val="Times New Roman"/>
      <family val="1"/>
    </font>
    <font>
      <sz val="10.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Times New Roman"/>
      <family val="1"/>
    </font>
    <font>
      <b/>
      <sz val="20"/>
      <color indexed="8"/>
      <name val="標楷體"/>
      <family val="4"/>
    </font>
    <font>
      <b/>
      <sz val="18"/>
      <color indexed="8"/>
      <name val="Times New Roman"/>
      <family val="1"/>
    </font>
    <font>
      <b/>
      <sz val="18"/>
      <color indexed="8"/>
      <name val="標楷體"/>
      <family val="4"/>
    </font>
    <font>
      <sz val="14"/>
      <color indexed="8"/>
      <name val="Times New Roman"/>
      <family val="1"/>
    </font>
    <font>
      <sz val="14"/>
      <color indexed="8"/>
      <name val="新細明體"/>
      <family val="1"/>
    </font>
    <font>
      <sz val="13"/>
      <color indexed="8"/>
      <name val="標楷體"/>
      <family val="4"/>
    </font>
    <font>
      <sz val="11"/>
      <color indexed="8"/>
      <name val="新細明體"/>
      <family val="1"/>
    </font>
    <font>
      <sz val="9"/>
      <color indexed="8"/>
      <name val="標楷體"/>
      <family val="4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9"/>
      <color indexed="8"/>
      <name val="新細明體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.5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新細明體"/>
      <family val="1"/>
    </font>
    <font>
      <sz val="9"/>
      <color theme="1"/>
      <name val="Times New Roman"/>
      <family val="1"/>
    </font>
    <font>
      <sz val="9"/>
      <color theme="1"/>
      <name val="標楷體"/>
      <family val="4"/>
    </font>
    <font>
      <sz val="10"/>
      <color theme="1"/>
      <name val="標楷體"/>
      <family val="4"/>
    </font>
    <font>
      <sz val="10"/>
      <color theme="1"/>
      <name val="Times New Roman"/>
      <family val="1"/>
    </font>
    <font>
      <sz val="11"/>
      <color theme="1"/>
      <name val="標楷體"/>
      <family val="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標楷體"/>
      <family val="4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新細明體"/>
      <family val="1"/>
    </font>
    <font>
      <sz val="10.5"/>
      <color theme="1"/>
      <name val="Times New Roman"/>
      <family val="1"/>
    </font>
    <font>
      <sz val="12"/>
      <color theme="1"/>
      <name val="標楷體"/>
      <family val="4"/>
    </font>
    <font>
      <sz val="8"/>
      <color theme="1"/>
      <name val="標楷體"/>
      <family val="4"/>
    </font>
    <font>
      <i/>
      <sz val="10.5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color theme="1"/>
      <name val="標楷體"/>
      <family val="4"/>
    </font>
    <font>
      <b/>
      <sz val="20"/>
      <color theme="1"/>
      <name val="標楷體"/>
      <family val="4"/>
    </font>
    <font>
      <sz val="16"/>
      <color theme="1"/>
      <name val="標楷體"/>
      <family val="4"/>
    </font>
    <font>
      <sz val="13"/>
      <color theme="1"/>
      <name val="標楷體"/>
      <family val="4"/>
    </font>
    <font>
      <sz val="14"/>
      <color theme="1"/>
      <name val="Times New Roman"/>
      <family val="1"/>
    </font>
    <font>
      <sz val="14"/>
      <color theme="1"/>
      <name val="新細明體"/>
      <family val="1"/>
    </font>
    <font>
      <sz val="11"/>
      <color theme="1"/>
      <name val="Times New Roman"/>
      <family val="1"/>
    </font>
    <font>
      <sz val="11"/>
      <color theme="1"/>
      <name val="新細明體"/>
      <family val="1"/>
    </font>
    <font>
      <sz val="9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0" fillId="20" borderId="0" applyNumberFormat="0" applyBorder="0" applyAlignment="0" applyProtection="0"/>
    <xf numFmtId="0" fontId="91" fillId="0" borderId="1" applyNumberFormat="0" applyFill="0" applyAlignment="0" applyProtection="0"/>
    <xf numFmtId="0" fontId="92" fillId="21" borderId="0" applyNumberFormat="0" applyBorder="0" applyAlignment="0" applyProtection="0"/>
    <xf numFmtId="9" fontId="0" fillId="0" borderId="0" applyFont="0" applyFill="0" applyBorder="0" applyAlignment="0" applyProtection="0"/>
    <xf numFmtId="0" fontId="9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3" applyNumberFormat="0" applyFill="0" applyAlignment="0" applyProtection="0"/>
    <xf numFmtId="0" fontId="0" fillId="23" borderId="4" applyNumberFormat="0" applyFont="0" applyAlignment="0" applyProtection="0"/>
    <xf numFmtId="0" fontId="2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89" fillId="29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0" borderId="5" applyNumberFormat="0" applyFill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100" fillId="30" borderId="2" applyNumberFormat="0" applyAlignment="0" applyProtection="0"/>
    <xf numFmtId="0" fontId="101" fillId="22" borderId="8" applyNumberFormat="0" applyAlignment="0" applyProtection="0"/>
    <xf numFmtId="0" fontId="102" fillId="31" borderId="9" applyNumberFormat="0" applyAlignment="0" applyProtection="0"/>
    <xf numFmtId="0" fontId="103" fillId="32" borderId="0" applyNumberFormat="0" applyBorder="0" applyAlignment="0" applyProtection="0"/>
    <xf numFmtId="0" fontId="104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185" fontId="19" fillId="0" borderId="0" xfId="0" applyNumberFormat="1" applyFont="1" applyFill="1" applyAlignment="1" applyProtection="1">
      <alignment horizontal="right" vertical="center" wrapText="1"/>
      <protection/>
    </xf>
    <xf numFmtId="182" fontId="19" fillId="0" borderId="0" xfId="0" applyNumberFormat="1" applyFont="1" applyFill="1" applyAlignment="1" applyProtection="1">
      <alignment horizontal="right" vertical="center" wrapText="1"/>
      <protection/>
    </xf>
    <xf numFmtId="183" fontId="19" fillId="0" borderId="0" xfId="0" applyNumberFormat="1" applyFont="1" applyFill="1" applyAlignment="1" applyProtection="1">
      <alignment horizontal="right" vertical="center" wrapText="1"/>
      <protection/>
    </xf>
    <xf numFmtId="2" fontId="19" fillId="0" borderId="0" xfId="0" applyNumberFormat="1" applyFont="1" applyFill="1" applyAlignment="1" applyProtection="1">
      <alignment horizontal="right" vertical="center" wrapText="1"/>
      <protection/>
    </xf>
    <xf numFmtId="0" fontId="19" fillId="0" borderId="0" xfId="0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distributed" vertical="center" wrapText="1"/>
      <protection locked="0"/>
    </xf>
    <xf numFmtId="0" fontId="23" fillId="0" borderId="13" xfId="0" applyFont="1" applyFill="1" applyBorder="1" applyAlignment="1" applyProtection="1" quotePrefix="1">
      <alignment horizontal="distributed" vertical="center"/>
      <protection locked="0"/>
    </xf>
    <xf numFmtId="0" fontId="19" fillId="0" borderId="0" xfId="0" applyFont="1" applyFill="1" applyAlignment="1" applyProtection="1">
      <alignment horizontal="right" vertical="center" wrapText="1"/>
      <protection locked="0"/>
    </xf>
    <xf numFmtId="182" fontId="19" fillId="0" borderId="0" xfId="0" applyNumberFormat="1" applyFont="1" applyFill="1" applyAlignment="1" applyProtection="1">
      <alignment horizontal="right" vertical="center" wrapText="1"/>
      <protection locked="0"/>
    </xf>
    <xf numFmtId="183" fontId="19" fillId="0" borderId="0" xfId="0" applyNumberFormat="1" applyFont="1" applyFill="1" applyAlignment="1" applyProtection="1">
      <alignment horizontal="right" vertical="center" wrapText="1"/>
      <protection locked="0"/>
    </xf>
    <xf numFmtId="2" fontId="19" fillId="0" borderId="0" xfId="0" applyNumberFormat="1" applyFont="1" applyFill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right" vertical="center" wrapText="1"/>
      <protection locked="0"/>
    </xf>
    <xf numFmtId="182" fontId="19" fillId="0" borderId="0" xfId="0" applyNumberFormat="1" applyFont="1" applyFill="1" applyAlignment="1" applyProtection="1">
      <alignment vertical="center"/>
      <protection/>
    </xf>
    <xf numFmtId="183" fontId="19" fillId="0" borderId="0" xfId="0" applyNumberFormat="1" applyFont="1" applyFill="1" applyAlignment="1" applyProtection="1">
      <alignment vertical="center"/>
      <protection/>
    </xf>
    <xf numFmtId="0" fontId="30" fillId="0" borderId="0" xfId="0" applyFont="1" applyFill="1" applyAlignment="1" applyProtection="1">
      <alignment vertical="center"/>
      <protection locked="0"/>
    </xf>
    <xf numFmtId="2" fontId="24" fillId="0" borderId="0" xfId="0" applyNumberFormat="1" applyFont="1" applyFill="1" applyAlignment="1" applyProtection="1">
      <alignment horizontal="right" vertical="center" wrapText="1"/>
      <protection/>
    </xf>
    <xf numFmtId="182" fontId="24" fillId="0" borderId="0" xfId="0" applyNumberFormat="1" applyFont="1" applyFill="1" applyAlignment="1" applyProtection="1">
      <alignment horizontal="right" vertical="center" wrapText="1"/>
      <protection/>
    </xf>
    <xf numFmtId="183" fontId="24" fillId="0" borderId="0" xfId="0" applyNumberFormat="1" applyFont="1" applyFill="1" applyAlignment="1" applyProtection="1">
      <alignment horizontal="right" vertical="center" wrapText="1"/>
      <protection/>
    </xf>
    <xf numFmtId="0" fontId="24" fillId="0" borderId="0" xfId="0" applyFont="1" applyFill="1" applyAlignment="1" applyProtection="1">
      <alignment horizontal="right" vertical="center" wrapText="1"/>
      <protection/>
    </xf>
    <xf numFmtId="0" fontId="34" fillId="0" borderId="0" xfId="0" applyFont="1" applyFill="1" applyAlignment="1" applyProtection="1">
      <alignment vertical="center"/>
      <protection locked="0"/>
    </xf>
    <xf numFmtId="0" fontId="35" fillId="0" borderId="0" xfId="0" applyFont="1" applyFill="1" applyAlignment="1" applyProtection="1">
      <alignment horizontal="distributed" vertical="center" wrapText="1" indent="2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2" fontId="5" fillId="0" borderId="0" xfId="0" applyNumberFormat="1" applyFont="1" applyFill="1" applyAlignment="1" applyProtection="1">
      <alignment horizontal="right" vertical="center" wrapText="1"/>
      <protection/>
    </xf>
    <xf numFmtId="182" fontId="5" fillId="0" borderId="0" xfId="0" applyNumberFormat="1" applyFont="1" applyFill="1" applyAlignment="1" applyProtection="1">
      <alignment horizontal="right" vertical="center" wrapText="1"/>
      <protection/>
    </xf>
    <xf numFmtId="0" fontId="5" fillId="0" borderId="0" xfId="0" applyFont="1" applyFill="1" applyAlignment="1" applyProtection="1">
      <alignment horizontal="right" vertical="center" wrapText="1"/>
      <protection/>
    </xf>
    <xf numFmtId="0" fontId="0" fillId="0" borderId="14" xfId="0" applyFont="1" applyFill="1" applyBorder="1" applyAlignment="1" applyProtection="1">
      <alignment vertical="center"/>
      <protection locked="0"/>
    </xf>
    <xf numFmtId="0" fontId="10" fillId="0" borderId="14" xfId="0" applyFont="1" applyFill="1" applyBorder="1" applyAlignment="1" applyProtection="1">
      <alignment horizontal="distributed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9" fillId="0" borderId="13" xfId="0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182" fontId="5" fillId="0" borderId="0" xfId="0" applyNumberFormat="1" applyFont="1" applyFill="1" applyAlignment="1" applyProtection="1">
      <alignment horizontal="right" vertical="center" wrapText="1"/>
      <protection locked="0"/>
    </xf>
    <xf numFmtId="183" fontId="5" fillId="0" borderId="0" xfId="0" applyNumberFormat="1" applyFont="1" applyFill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182" fontId="5" fillId="0" borderId="0" xfId="0" applyNumberFormat="1" applyFont="1" applyFill="1" applyAlignment="1" applyProtection="1">
      <alignment vertical="center"/>
      <protection/>
    </xf>
    <xf numFmtId="183" fontId="5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81" fontId="19" fillId="0" borderId="0" xfId="0" applyNumberFormat="1" applyFont="1" applyFill="1" applyAlignment="1" applyProtection="1">
      <alignment horizontal="right" vertical="center" wrapText="1"/>
      <protection/>
    </xf>
    <xf numFmtId="181" fontId="19" fillId="0" borderId="0" xfId="0" applyNumberFormat="1" applyFont="1" applyFill="1" applyAlignment="1" applyProtection="1">
      <alignment vertical="center"/>
      <protection/>
    </xf>
    <xf numFmtId="185" fontId="19" fillId="0" borderId="0" xfId="0" applyNumberFormat="1" applyFont="1" applyFill="1" applyAlignment="1" applyProtection="1">
      <alignment horizontal="right" vertical="center" wrapText="1"/>
      <protection locked="0"/>
    </xf>
    <xf numFmtId="191" fontId="19" fillId="0" borderId="0" xfId="0" applyNumberFormat="1" applyFont="1" applyFill="1" applyAlignment="1" applyProtection="1">
      <alignment horizontal="right" vertical="center" wrapText="1"/>
      <protection locked="0"/>
    </xf>
    <xf numFmtId="181" fontId="5" fillId="0" borderId="0" xfId="0" applyNumberFormat="1" applyFont="1" applyFill="1" applyAlignment="1" applyProtection="1">
      <alignment horizontal="right" vertical="center" wrapText="1"/>
      <protection locked="0"/>
    </xf>
    <xf numFmtId="193" fontId="19" fillId="0" borderId="0" xfId="0" applyNumberFormat="1" applyFont="1" applyFill="1" applyAlignment="1" applyProtection="1">
      <alignment horizontal="right" vertical="center" wrapText="1"/>
      <protection/>
    </xf>
    <xf numFmtId="0" fontId="33" fillId="0" borderId="0" xfId="0" applyFont="1" applyFill="1" applyAlignment="1" applyProtection="1">
      <alignment vertical="center"/>
      <protection locked="0"/>
    </xf>
    <xf numFmtId="191" fontId="24" fillId="0" borderId="0" xfId="0" applyNumberFormat="1" applyFont="1" applyFill="1" applyAlignment="1" applyProtection="1">
      <alignment horizontal="right" vertical="center" wrapText="1"/>
      <protection locked="0"/>
    </xf>
    <xf numFmtId="193" fontId="24" fillId="0" borderId="0" xfId="0" applyNumberFormat="1" applyFont="1" applyFill="1" applyAlignment="1" applyProtection="1">
      <alignment horizontal="right" vertical="center" wrapText="1"/>
      <protection/>
    </xf>
    <xf numFmtId="43" fontId="4" fillId="0" borderId="0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184" fontId="19" fillId="0" borderId="0" xfId="0" applyNumberFormat="1" applyFont="1" applyFill="1" applyAlignment="1" applyProtection="1">
      <alignment horizontal="right" vertical="center" wrapText="1"/>
      <protection/>
    </xf>
    <xf numFmtId="184" fontId="19" fillId="0" borderId="0" xfId="0" applyNumberFormat="1" applyFont="1" applyFill="1" applyAlignment="1" applyProtection="1">
      <alignment horizontal="right" vertical="center" wrapText="1"/>
      <protection locked="0"/>
    </xf>
    <xf numFmtId="185" fontId="24" fillId="0" borderId="0" xfId="0" applyNumberFormat="1" applyFont="1" applyFill="1" applyAlignment="1" applyProtection="1">
      <alignment horizontal="right" vertical="center" wrapText="1"/>
      <protection/>
    </xf>
    <xf numFmtId="43" fontId="24" fillId="0" borderId="0" xfId="0" applyNumberFormat="1" applyFont="1" applyFill="1" applyAlignment="1" applyProtection="1">
      <alignment horizontal="right" vertical="center" wrapText="1"/>
      <protection/>
    </xf>
    <xf numFmtId="41" fontId="4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34" fillId="33" borderId="0" xfId="0" applyFont="1" applyFill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191" fontId="5" fillId="0" borderId="0" xfId="0" applyNumberFormat="1" applyFont="1" applyFill="1" applyAlignment="1" applyProtection="1">
      <alignment horizontal="right" vertical="center" wrapText="1"/>
      <protection locked="0"/>
    </xf>
    <xf numFmtId="43" fontId="5" fillId="0" borderId="0" xfId="0" applyNumberFormat="1" applyFont="1" applyFill="1" applyAlignment="1" applyProtection="1">
      <alignment horizontal="right" vertical="center" wrapText="1"/>
      <protection/>
    </xf>
    <xf numFmtId="197" fontId="5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 applyProtection="1">
      <alignment horizontal="distributed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 applyProtection="1">
      <alignment horizontal="distributed" vertical="center" wrapText="1"/>
      <protection locked="0"/>
    </xf>
    <xf numFmtId="198" fontId="19" fillId="0" borderId="0" xfId="0" applyNumberFormat="1" applyFont="1" applyFill="1" applyAlignment="1" applyProtection="1">
      <alignment horizontal="right" vertical="center" wrapText="1"/>
      <protection locked="0"/>
    </xf>
    <xf numFmtId="184" fontId="105" fillId="0" borderId="0" xfId="0" applyNumberFormat="1" applyFont="1" applyFill="1" applyAlignment="1" applyProtection="1">
      <alignment horizontal="right" vertical="center" wrapText="1"/>
      <protection locked="0"/>
    </xf>
    <xf numFmtId="182" fontId="105" fillId="0" borderId="0" xfId="0" applyNumberFormat="1" applyFont="1" applyFill="1" applyAlignment="1" applyProtection="1">
      <alignment horizontal="right" vertical="center" wrapText="1"/>
      <protection locked="0"/>
    </xf>
    <xf numFmtId="0" fontId="106" fillId="0" borderId="0" xfId="0" applyFont="1" applyFill="1" applyAlignment="1" applyProtection="1">
      <alignment/>
      <protection locked="0"/>
    </xf>
    <xf numFmtId="0" fontId="107" fillId="0" borderId="0" xfId="0" applyFont="1" applyFill="1" applyAlignment="1" applyProtection="1">
      <alignment vertical="center"/>
      <protection locked="0"/>
    </xf>
    <xf numFmtId="0" fontId="106" fillId="0" borderId="0" xfId="0" applyFont="1" applyFill="1" applyAlignment="1" applyProtection="1">
      <alignment horizontal="right" vertical="center"/>
      <protection locked="0"/>
    </xf>
    <xf numFmtId="0" fontId="108" fillId="0" borderId="0" xfId="0" applyFont="1" applyFill="1" applyAlignment="1" applyProtection="1">
      <alignment vertical="center"/>
      <protection locked="0"/>
    </xf>
    <xf numFmtId="0" fontId="109" fillId="0" borderId="0" xfId="0" applyFont="1" applyFill="1" applyAlignment="1" applyProtection="1">
      <alignment vertical="center"/>
      <protection locked="0"/>
    </xf>
    <xf numFmtId="0" fontId="110" fillId="0" borderId="0" xfId="0" applyFont="1" applyFill="1" applyAlignment="1" applyProtection="1">
      <alignment vertical="center"/>
      <protection locked="0"/>
    </xf>
    <xf numFmtId="0" fontId="111" fillId="0" borderId="0" xfId="0" applyFont="1" applyFill="1" applyBorder="1" applyAlignment="1" applyProtection="1">
      <alignment horizontal="center" vertical="center"/>
      <protection locked="0"/>
    </xf>
    <xf numFmtId="0" fontId="111" fillId="0" borderId="0" xfId="0" applyFont="1" applyFill="1" applyAlignment="1" applyProtection="1">
      <alignment vertical="center"/>
      <protection locked="0"/>
    </xf>
    <xf numFmtId="0" fontId="112" fillId="0" borderId="10" xfId="0" applyFont="1" applyFill="1" applyBorder="1" applyAlignment="1" applyProtection="1">
      <alignment horizontal="center" vertical="center"/>
      <protection locked="0"/>
    </xf>
    <xf numFmtId="0" fontId="107" fillId="0" borderId="15" xfId="0" applyFont="1" applyFill="1" applyBorder="1" applyAlignment="1" applyProtection="1">
      <alignment vertical="center"/>
      <protection locked="0"/>
    </xf>
    <xf numFmtId="0" fontId="108" fillId="0" borderId="14" xfId="0" applyFont="1" applyFill="1" applyBorder="1" applyAlignment="1" applyProtection="1">
      <alignment horizontal="center" vertical="center"/>
      <protection locked="0"/>
    </xf>
    <xf numFmtId="0" fontId="108" fillId="0" borderId="0" xfId="0" applyFont="1" applyFill="1" applyAlignment="1" applyProtection="1">
      <alignment horizontal="center" vertical="center"/>
      <protection locked="0"/>
    </xf>
    <xf numFmtId="0" fontId="107" fillId="0" borderId="16" xfId="0" applyFont="1" applyFill="1" applyBorder="1" applyAlignment="1" applyProtection="1">
      <alignment vertical="center"/>
      <protection locked="0"/>
    </xf>
    <xf numFmtId="0" fontId="112" fillId="0" borderId="17" xfId="0" applyFont="1" applyFill="1" applyBorder="1" applyAlignment="1" applyProtection="1">
      <alignment horizontal="center" vertical="center"/>
      <protection locked="0"/>
    </xf>
    <xf numFmtId="0" fontId="112" fillId="0" borderId="11" xfId="0" applyFont="1" applyFill="1" applyBorder="1" applyAlignment="1" applyProtection="1">
      <alignment horizontal="center" vertical="center"/>
      <protection locked="0"/>
    </xf>
    <xf numFmtId="0" fontId="108" fillId="0" borderId="18" xfId="0" applyFont="1" applyFill="1" applyBorder="1" applyAlignment="1" applyProtection="1">
      <alignment horizontal="center" vertical="center"/>
      <protection locked="0"/>
    </xf>
    <xf numFmtId="0" fontId="108" fillId="0" borderId="16" xfId="0" applyFont="1" applyFill="1" applyBorder="1" applyAlignment="1" applyProtection="1">
      <alignment horizontal="center" vertical="center"/>
      <protection locked="0"/>
    </xf>
    <xf numFmtId="0" fontId="107" fillId="0" borderId="0" xfId="0" applyFont="1" applyFill="1" applyBorder="1" applyAlignment="1" applyProtection="1">
      <alignment vertical="center"/>
      <protection locked="0"/>
    </xf>
    <xf numFmtId="0" fontId="107" fillId="0" borderId="13" xfId="0" applyFont="1" applyFill="1" applyBorder="1" applyAlignment="1" applyProtection="1">
      <alignment vertical="center"/>
      <protection locked="0"/>
    </xf>
    <xf numFmtId="0" fontId="108" fillId="0" borderId="0" xfId="0" applyFont="1" applyFill="1" applyBorder="1" applyAlignment="1" applyProtection="1">
      <alignment horizontal="center" vertical="center"/>
      <protection locked="0"/>
    </xf>
    <xf numFmtId="0" fontId="113" fillId="0" borderId="0" xfId="0" applyFont="1" applyFill="1" applyAlignment="1" applyProtection="1">
      <alignment vertical="center"/>
      <protection locked="0"/>
    </xf>
    <xf numFmtId="0" fontId="114" fillId="0" borderId="0" xfId="0" applyFont="1" applyFill="1" applyBorder="1" applyAlignment="1" applyProtection="1">
      <alignment horizontal="distributed" vertical="center" wrapText="1"/>
      <protection locked="0"/>
    </xf>
    <xf numFmtId="0" fontId="115" fillId="0" borderId="13" xfId="0" applyFont="1" applyFill="1" applyBorder="1" applyAlignment="1" applyProtection="1" quotePrefix="1">
      <alignment horizontal="distributed" vertical="center"/>
      <protection locked="0"/>
    </xf>
    <xf numFmtId="0" fontId="105" fillId="0" borderId="0" xfId="0" applyFont="1" applyFill="1" applyAlignment="1" applyProtection="1">
      <alignment horizontal="right" vertical="center" wrapText="1"/>
      <protection locked="0"/>
    </xf>
    <xf numFmtId="183" fontId="105" fillId="0" borderId="0" xfId="0" applyNumberFormat="1" applyFont="1" applyFill="1" applyAlignment="1" applyProtection="1">
      <alignment horizontal="right" vertical="center" wrapText="1"/>
      <protection locked="0"/>
    </xf>
    <xf numFmtId="2" fontId="105" fillId="0" borderId="0" xfId="0" applyNumberFormat="1" applyFont="1" applyFill="1" applyAlignment="1" applyProtection="1">
      <alignment horizontal="right" vertical="center" wrapText="1"/>
      <protection locked="0"/>
    </xf>
    <xf numFmtId="0" fontId="111" fillId="0" borderId="0" xfId="0" applyFont="1" applyFill="1" applyAlignment="1" applyProtection="1">
      <alignment horizontal="right" vertical="center" wrapText="1"/>
      <protection locked="0"/>
    </xf>
    <xf numFmtId="0" fontId="105" fillId="0" borderId="0" xfId="0" applyFont="1" applyFill="1" applyAlignment="1" applyProtection="1">
      <alignment horizontal="right" vertical="center" wrapText="1"/>
      <protection/>
    </xf>
    <xf numFmtId="182" fontId="105" fillId="0" borderId="0" xfId="0" applyNumberFormat="1" applyFont="1" applyFill="1" applyAlignment="1" applyProtection="1">
      <alignment horizontal="right" vertical="center" wrapText="1"/>
      <protection/>
    </xf>
    <xf numFmtId="183" fontId="105" fillId="0" borderId="0" xfId="0" applyNumberFormat="1" applyFont="1" applyFill="1" applyAlignment="1" applyProtection="1">
      <alignment horizontal="right" vertical="center" wrapText="1"/>
      <protection/>
    </xf>
    <xf numFmtId="185" fontId="105" fillId="0" borderId="0" xfId="0" applyNumberFormat="1" applyFont="1" applyFill="1" applyAlignment="1" applyProtection="1">
      <alignment horizontal="right" vertical="center" wrapText="1"/>
      <protection/>
    </xf>
    <xf numFmtId="2" fontId="105" fillId="0" borderId="0" xfId="0" applyNumberFormat="1" applyFont="1" applyFill="1" applyAlignment="1" applyProtection="1">
      <alignment horizontal="right" vertical="center" wrapText="1"/>
      <protection/>
    </xf>
    <xf numFmtId="0" fontId="116" fillId="0" borderId="0" xfId="0" applyFont="1" applyFill="1" applyBorder="1" applyAlignment="1" applyProtection="1">
      <alignment horizontal="distributed" vertical="center" wrapText="1"/>
      <protection locked="0"/>
    </xf>
    <xf numFmtId="182" fontId="105" fillId="0" borderId="0" xfId="0" applyNumberFormat="1" applyFont="1" applyFill="1" applyAlignment="1" applyProtection="1">
      <alignment vertical="center"/>
      <protection/>
    </xf>
    <xf numFmtId="183" fontId="105" fillId="0" borderId="0" xfId="0" applyNumberFormat="1" applyFont="1" applyFill="1" applyAlignment="1" applyProtection="1">
      <alignment vertical="center"/>
      <protection/>
    </xf>
    <xf numFmtId="0" fontId="105" fillId="0" borderId="0" xfId="0" applyFont="1" applyFill="1" applyAlignment="1" applyProtection="1">
      <alignment vertical="center"/>
      <protection/>
    </xf>
    <xf numFmtId="186" fontId="105" fillId="0" borderId="0" xfId="0" applyNumberFormat="1" applyFont="1" applyFill="1" applyAlignment="1" applyProtection="1">
      <alignment vertical="center"/>
      <protection/>
    </xf>
    <xf numFmtId="0" fontId="117" fillId="0" borderId="0" xfId="0" applyFont="1" applyFill="1" applyAlignment="1" applyProtection="1">
      <alignment vertical="center"/>
      <protection locked="0"/>
    </xf>
    <xf numFmtId="2" fontId="118" fillId="0" borderId="0" xfId="0" applyNumberFormat="1" applyFont="1" applyFill="1" applyAlignment="1" applyProtection="1">
      <alignment horizontal="right" vertical="center" wrapText="1"/>
      <protection/>
    </xf>
    <xf numFmtId="182" fontId="118" fillId="0" borderId="0" xfId="0" applyNumberFormat="1" applyFont="1" applyFill="1" applyAlignment="1" applyProtection="1">
      <alignment horizontal="right" vertical="center" wrapText="1"/>
      <protection/>
    </xf>
    <xf numFmtId="183" fontId="118" fillId="0" borderId="0" xfId="0" applyNumberFormat="1" applyFont="1" applyFill="1" applyAlignment="1" applyProtection="1">
      <alignment horizontal="right" vertical="center" wrapText="1"/>
      <protection/>
    </xf>
    <xf numFmtId="0" fontId="118" fillId="0" borderId="0" xfId="0" applyFont="1" applyFill="1" applyAlignment="1" applyProtection="1">
      <alignment horizontal="right" vertical="center" wrapText="1"/>
      <protection/>
    </xf>
    <xf numFmtId="0" fontId="119" fillId="0" borderId="0" xfId="0" applyFont="1" applyFill="1" applyAlignment="1" applyProtection="1">
      <alignment vertical="center"/>
      <protection locked="0"/>
    </xf>
    <xf numFmtId="0" fontId="120" fillId="0" borderId="0" xfId="0" applyFont="1" applyFill="1" applyAlignment="1" applyProtection="1">
      <alignment horizontal="distributed" vertical="center" wrapText="1" indent="2"/>
      <protection locked="0"/>
    </xf>
    <xf numFmtId="0" fontId="111" fillId="0" borderId="13" xfId="0" applyFont="1" applyFill="1" applyBorder="1" applyAlignment="1" applyProtection="1">
      <alignment horizontal="center" vertical="center" wrapText="1"/>
      <protection locked="0"/>
    </xf>
    <xf numFmtId="2" fontId="111" fillId="0" borderId="0" xfId="0" applyNumberFormat="1" applyFont="1" applyFill="1" applyAlignment="1" applyProtection="1">
      <alignment horizontal="right" vertical="center" wrapText="1"/>
      <protection/>
    </xf>
    <xf numFmtId="182" fontId="111" fillId="0" borderId="0" xfId="0" applyNumberFormat="1" applyFont="1" applyFill="1" applyAlignment="1" applyProtection="1">
      <alignment horizontal="right" vertical="center" wrapText="1"/>
      <protection/>
    </xf>
    <xf numFmtId="183" fontId="111" fillId="0" borderId="0" xfId="0" applyNumberFormat="1" applyFont="1" applyFill="1" applyAlignment="1" applyProtection="1">
      <alignment horizontal="right" vertical="center" wrapText="1"/>
      <protection/>
    </xf>
    <xf numFmtId="0" fontId="111" fillId="0" borderId="0" xfId="0" applyFont="1" applyFill="1" applyAlignment="1" applyProtection="1">
      <alignment horizontal="right" vertical="center" wrapText="1"/>
      <protection/>
    </xf>
    <xf numFmtId="0" fontId="107" fillId="0" borderId="14" xfId="0" applyFont="1" applyFill="1" applyBorder="1" applyAlignment="1" applyProtection="1">
      <alignment vertical="center"/>
      <protection locked="0"/>
    </xf>
    <xf numFmtId="0" fontId="121" fillId="0" borderId="14" xfId="0" applyFont="1" applyFill="1" applyBorder="1" applyAlignment="1" applyProtection="1">
      <alignment horizontal="distributed" vertical="center" wrapText="1"/>
      <protection locked="0"/>
    </xf>
    <xf numFmtId="0" fontId="111" fillId="0" borderId="16" xfId="0" applyFont="1" applyFill="1" applyBorder="1" applyAlignment="1" applyProtection="1">
      <alignment horizontal="center" vertical="center" wrapText="1"/>
      <protection locked="0"/>
    </xf>
    <xf numFmtId="0" fontId="108" fillId="0" borderId="14" xfId="0" applyFont="1" applyFill="1" applyBorder="1" applyAlignment="1" applyProtection="1">
      <alignment horizontal="right" vertical="center" wrapText="1"/>
      <protection locked="0"/>
    </xf>
    <xf numFmtId="182" fontId="108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22" fillId="0" borderId="0" xfId="0" applyFont="1" applyFill="1" applyAlignment="1" applyProtection="1">
      <alignment vertical="center"/>
      <protection locked="0"/>
    </xf>
    <xf numFmtId="0" fontId="106" fillId="0" borderId="0" xfId="0" applyFont="1" applyFill="1" applyAlignment="1" applyProtection="1">
      <alignment vertical="center"/>
      <protection locked="0"/>
    </xf>
    <xf numFmtId="185" fontId="107" fillId="0" borderId="0" xfId="0" applyNumberFormat="1" applyFont="1" applyFill="1" applyAlignment="1" applyProtection="1">
      <alignment vertical="center"/>
      <protection locked="0"/>
    </xf>
    <xf numFmtId="0" fontId="123" fillId="0" borderId="0" xfId="0" applyFont="1" applyFill="1" applyBorder="1" applyAlignment="1" applyProtection="1">
      <alignment horizontal="distributed" vertical="center" wrapText="1" indent="1"/>
      <protection locked="0"/>
    </xf>
    <xf numFmtId="0" fontId="123" fillId="0" borderId="13" xfId="0" applyFont="1" applyFill="1" applyBorder="1" applyAlignment="1" applyProtection="1">
      <alignment horizontal="distributed" vertical="center" wrapText="1" indent="1"/>
      <protection locked="0"/>
    </xf>
    <xf numFmtId="0" fontId="112" fillId="0" borderId="10" xfId="0" applyFont="1" applyFill="1" applyBorder="1" applyAlignment="1" applyProtection="1">
      <alignment horizontal="center" vertical="center"/>
      <protection locked="0"/>
    </xf>
    <xf numFmtId="0" fontId="107" fillId="0" borderId="11" xfId="0" applyFont="1" applyFill="1" applyBorder="1" applyAlignment="1" applyProtection="1">
      <alignment vertical="center"/>
      <protection locked="0"/>
    </xf>
    <xf numFmtId="0" fontId="124" fillId="0" borderId="0" xfId="0" applyFont="1" applyFill="1" applyAlignment="1" applyProtection="1">
      <alignment horizontal="center" vertical="center"/>
      <protection locked="0"/>
    </xf>
    <xf numFmtId="0" fontId="125" fillId="0" borderId="0" xfId="0" applyFont="1" applyFill="1" applyAlignment="1" applyProtection="1">
      <alignment horizontal="center" vertical="center"/>
      <protection locked="0"/>
    </xf>
    <xf numFmtId="0" fontId="126" fillId="0" borderId="0" xfId="0" applyFont="1" applyFill="1" applyAlignment="1" applyProtection="1">
      <alignment horizontal="center" vertical="center"/>
      <protection locked="0"/>
    </xf>
    <xf numFmtId="0" fontId="127" fillId="0" borderId="0" xfId="0" applyFont="1" applyFill="1" applyAlignment="1" applyProtection="1">
      <alignment horizontal="center" vertical="center"/>
      <protection locked="0"/>
    </xf>
    <xf numFmtId="0" fontId="128" fillId="0" borderId="0" xfId="0" applyFont="1" applyFill="1" applyAlignment="1" applyProtection="1">
      <alignment horizontal="center" vertical="center"/>
      <protection locked="0"/>
    </xf>
    <xf numFmtId="0" fontId="129" fillId="0" borderId="0" xfId="0" applyFont="1" applyFill="1" applyAlignment="1" applyProtection="1">
      <alignment horizontal="center" vertical="center"/>
      <protection locked="0"/>
    </xf>
    <xf numFmtId="0" fontId="130" fillId="0" borderId="0" xfId="0" applyFont="1" applyFill="1" applyAlignment="1" applyProtection="1">
      <alignment horizontal="center" vertical="center"/>
      <protection locked="0"/>
    </xf>
    <xf numFmtId="0" fontId="131" fillId="0" borderId="0" xfId="0" applyFont="1" applyFill="1" applyAlignment="1" applyProtection="1">
      <alignment horizontal="center" vertical="center"/>
      <protection locked="0"/>
    </xf>
    <xf numFmtId="0" fontId="132" fillId="0" borderId="0" xfId="0" applyFont="1" applyFill="1" applyAlignment="1" applyProtection="1">
      <alignment horizontal="center" vertical="center"/>
      <protection locked="0"/>
    </xf>
    <xf numFmtId="0" fontId="108" fillId="0" borderId="0" xfId="0" applyFont="1" applyFill="1" applyBorder="1" applyAlignment="1" applyProtection="1">
      <alignment horizontal="center" vertical="center"/>
      <protection locked="0"/>
    </xf>
    <xf numFmtId="0" fontId="109" fillId="0" borderId="0" xfId="0" applyFont="1" applyFill="1" applyAlignment="1" applyProtection="1">
      <alignment horizontal="center" vertical="center"/>
      <protection locked="0"/>
    </xf>
    <xf numFmtId="0" fontId="112" fillId="0" borderId="12" xfId="0" applyFont="1" applyFill="1" applyBorder="1" applyAlignment="1" applyProtection="1">
      <alignment horizontal="center" vertical="center"/>
      <protection locked="0"/>
    </xf>
    <xf numFmtId="0" fontId="112" fillId="0" borderId="11" xfId="0" applyFont="1" applyFill="1" applyBorder="1" applyAlignment="1" applyProtection="1">
      <alignment horizontal="center" vertical="center"/>
      <protection locked="0"/>
    </xf>
    <xf numFmtId="0" fontId="112" fillId="0" borderId="0" xfId="0" applyFont="1" applyFill="1" applyBorder="1" applyAlignment="1" applyProtection="1">
      <alignment horizontal="center" vertical="center"/>
      <protection locked="0"/>
    </xf>
    <xf numFmtId="0" fontId="112" fillId="0" borderId="13" xfId="0" applyFont="1" applyFill="1" applyBorder="1" applyAlignment="1" applyProtection="1">
      <alignment horizontal="center" vertical="center"/>
      <protection locked="0"/>
    </xf>
    <xf numFmtId="0" fontId="108" fillId="0" borderId="13" xfId="0" applyFont="1" applyFill="1" applyBorder="1" applyAlignment="1" applyProtection="1">
      <alignment horizontal="center" vertical="center"/>
      <protection locked="0"/>
    </xf>
    <xf numFmtId="0" fontId="108" fillId="0" borderId="14" xfId="0" applyFont="1" applyFill="1" applyBorder="1" applyAlignment="1" applyProtection="1">
      <alignment horizontal="center" vertical="center"/>
      <protection locked="0"/>
    </xf>
    <xf numFmtId="0" fontId="108" fillId="0" borderId="16" xfId="0" applyFont="1" applyFill="1" applyBorder="1" applyAlignment="1" applyProtection="1">
      <alignment horizontal="center" vertical="center"/>
      <protection locked="0"/>
    </xf>
    <xf numFmtId="0" fontId="108" fillId="0" borderId="15" xfId="0" applyFont="1" applyFill="1" applyBorder="1" applyAlignment="1" applyProtection="1">
      <alignment horizontal="center" vertical="center"/>
      <protection locked="0"/>
    </xf>
    <xf numFmtId="0" fontId="131" fillId="0" borderId="10" xfId="0" applyFont="1" applyFill="1" applyBorder="1" applyAlignment="1" applyProtection="1">
      <alignment horizontal="center" vertical="center"/>
      <protection locked="0"/>
    </xf>
    <xf numFmtId="0" fontId="113" fillId="0" borderId="0" xfId="0" applyFont="1" applyFill="1" applyBorder="1" applyAlignment="1" applyProtection="1">
      <alignment horizontal="justify" vertical="center" wrapText="1"/>
      <protection locked="0"/>
    </xf>
    <xf numFmtId="0" fontId="113" fillId="0" borderId="13" xfId="0" applyFont="1" applyFill="1" applyBorder="1" applyAlignment="1" applyProtection="1">
      <alignment horizontal="justify" vertical="center" wrapText="1"/>
      <protection locked="0"/>
    </xf>
    <xf numFmtId="0" fontId="115" fillId="0" borderId="0" xfId="0" applyFont="1" applyFill="1" applyAlignment="1" applyProtection="1">
      <alignment vertical="center"/>
      <protection locked="0"/>
    </xf>
    <xf numFmtId="0" fontId="115" fillId="0" borderId="13" xfId="0" applyFont="1" applyFill="1" applyBorder="1" applyAlignment="1" applyProtection="1">
      <alignment vertical="center"/>
      <protection locked="0"/>
    </xf>
    <xf numFmtId="0" fontId="133" fillId="0" borderId="16" xfId="0" applyFont="1" applyFill="1" applyBorder="1" applyAlignment="1" applyProtection="1">
      <alignment horizontal="center" vertical="center"/>
      <protection locked="0"/>
    </xf>
    <xf numFmtId="0" fontId="133" fillId="0" borderId="14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28" fillId="0" borderId="11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distributed" vertical="center" wrapText="1" indent="1"/>
      <protection locked="0"/>
    </xf>
    <xf numFmtId="0" fontId="31" fillId="0" borderId="13" xfId="0" applyFont="1" applyFill="1" applyBorder="1" applyAlignment="1" applyProtection="1">
      <alignment horizontal="distributed" vertical="center" wrapText="1" indent="1"/>
      <protection locked="0"/>
    </xf>
    <xf numFmtId="0" fontId="2" fillId="0" borderId="0" xfId="0" applyFont="1" applyFill="1" applyBorder="1" applyAlignment="1" applyProtection="1">
      <alignment horizontal="justify" vertical="center" wrapText="1"/>
      <protection locked="0"/>
    </xf>
    <xf numFmtId="0" fontId="2" fillId="0" borderId="13" xfId="0" applyFont="1" applyFill="1" applyBorder="1" applyAlignment="1" applyProtection="1">
      <alignment horizontal="justify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13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1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justify" vertical="center" wrapText="1"/>
      <protection locked="0"/>
    </xf>
    <xf numFmtId="0" fontId="8" fillId="0" borderId="13" xfId="0" applyFont="1" applyFill="1" applyBorder="1" applyAlignment="1" applyProtection="1">
      <alignment horizontal="justify"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="110" zoomScaleSheetLayoutView="110" zoomScalePageLayoutView="0" workbookViewId="0" topLeftCell="A1">
      <selection activeCell="D26" sqref="D26"/>
    </sheetView>
  </sheetViews>
  <sheetFormatPr defaultColWidth="9.00390625" defaultRowHeight="16.5"/>
  <cols>
    <col min="1" max="1" width="2.875" style="108" customWidth="1"/>
    <col min="2" max="2" width="23.50390625" style="108" customWidth="1"/>
    <col min="3" max="3" width="11.625" style="108" customWidth="1"/>
    <col min="4" max="4" width="20.625" style="108" customWidth="1"/>
    <col min="5" max="5" width="20.50390625" style="108" customWidth="1"/>
    <col min="6" max="6" width="19.625" style="108" customWidth="1"/>
    <col min="7" max="8" width="19.75390625" style="108" customWidth="1"/>
    <col min="9" max="9" width="3.625" style="108" customWidth="1"/>
    <col min="10" max="10" width="16.375" style="108" customWidth="1"/>
    <col min="11" max="16384" width="9.00390625" style="108" customWidth="1"/>
  </cols>
  <sheetData>
    <row r="1" spans="1:10" ht="11.25" customHeight="1">
      <c r="A1" s="107" t="s">
        <v>131</v>
      </c>
      <c r="J1" s="109" t="s">
        <v>132</v>
      </c>
    </row>
    <row r="2" ht="6" customHeight="1">
      <c r="B2" s="110"/>
    </row>
    <row r="3" spans="1:10" ht="24" customHeight="1">
      <c r="A3" s="170" t="s">
        <v>2</v>
      </c>
      <c r="B3" s="170"/>
      <c r="C3" s="170"/>
      <c r="D3" s="170"/>
      <c r="E3" s="170"/>
      <c r="F3" s="168" t="s">
        <v>37</v>
      </c>
      <c r="G3" s="169"/>
      <c r="H3" s="169"/>
      <c r="I3" s="169"/>
      <c r="J3" s="169"/>
    </row>
    <row r="4" ht="6" customHeight="1"/>
    <row r="5" spans="1:10" ht="27" customHeight="1">
      <c r="A5" s="171" t="s">
        <v>133</v>
      </c>
      <c r="B5" s="171"/>
      <c r="C5" s="171"/>
      <c r="D5" s="171"/>
      <c r="E5" s="171"/>
      <c r="F5" s="173" t="s">
        <v>58</v>
      </c>
      <c r="G5" s="174"/>
      <c r="H5" s="174"/>
      <c r="I5" s="174"/>
      <c r="J5" s="174"/>
    </row>
    <row r="6" ht="9.75" customHeight="1"/>
    <row r="7" spans="1:10" ht="18.75" customHeight="1">
      <c r="A7" s="172" t="s">
        <v>8</v>
      </c>
      <c r="B7" s="172"/>
      <c r="C7" s="172"/>
      <c r="D7" s="172"/>
      <c r="E7" s="172"/>
      <c r="F7" s="175" t="s">
        <v>35</v>
      </c>
      <c r="G7" s="176"/>
      <c r="H7" s="176"/>
      <c r="I7" s="176"/>
      <c r="J7" s="176"/>
    </row>
    <row r="8" spans="1:10" ht="12" customHeight="1">
      <c r="A8" s="178" t="s">
        <v>36</v>
      </c>
      <c r="B8" s="111" t="s">
        <v>47</v>
      </c>
      <c r="I8" s="177" t="s">
        <v>38</v>
      </c>
      <c r="J8" s="110" t="s">
        <v>49</v>
      </c>
    </row>
    <row r="9" spans="1:10" ht="13.5" customHeight="1">
      <c r="A9" s="178"/>
      <c r="B9" s="111" t="s">
        <v>48</v>
      </c>
      <c r="I9" s="177"/>
      <c r="J9" s="110" t="s">
        <v>134</v>
      </c>
    </row>
    <row r="10" spans="2:10" ht="1.5" customHeight="1">
      <c r="B10" s="112"/>
      <c r="H10" s="113"/>
      <c r="I10" s="113"/>
      <c r="J10" s="114"/>
    </row>
    <row r="11" spans="1:10" ht="13.5" customHeight="1">
      <c r="A11" s="166" t="s">
        <v>103</v>
      </c>
      <c r="B11" s="166"/>
      <c r="C11" s="180"/>
      <c r="D11" s="179" t="s">
        <v>34</v>
      </c>
      <c r="E11" s="187"/>
      <c r="F11" s="166" t="s">
        <v>13</v>
      </c>
      <c r="G11" s="167"/>
      <c r="H11" s="115" t="s">
        <v>15</v>
      </c>
      <c r="I11" s="115"/>
      <c r="J11" s="115" t="s">
        <v>20</v>
      </c>
    </row>
    <row r="12" spans="1:10" ht="12.75" customHeight="1">
      <c r="A12" s="181"/>
      <c r="B12" s="181"/>
      <c r="C12" s="182"/>
      <c r="D12" s="116"/>
      <c r="E12" s="117" t="s">
        <v>9</v>
      </c>
      <c r="F12" s="118" t="s">
        <v>14</v>
      </c>
      <c r="G12" s="119"/>
      <c r="H12" s="186" t="s">
        <v>16</v>
      </c>
      <c r="I12" s="184"/>
      <c r="J12" s="193"/>
    </row>
    <row r="13" spans="1:10" ht="13.5" customHeight="1">
      <c r="A13" s="181"/>
      <c r="B13" s="181"/>
      <c r="C13" s="182"/>
      <c r="D13" s="179" t="s">
        <v>135</v>
      </c>
      <c r="E13" s="180"/>
      <c r="F13" s="166" t="s">
        <v>17</v>
      </c>
      <c r="G13" s="180"/>
      <c r="H13" s="179" t="s">
        <v>136</v>
      </c>
      <c r="I13" s="166"/>
      <c r="J13" s="180"/>
    </row>
    <row r="14" spans="1:10" ht="12.75" customHeight="1">
      <c r="A14" s="177" t="s">
        <v>102</v>
      </c>
      <c r="B14" s="177"/>
      <c r="C14" s="183"/>
      <c r="D14" s="186" t="s">
        <v>10</v>
      </c>
      <c r="E14" s="185"/>
      <c r="F14" s="184" t="s">
        <v>21</v>
      </c>
      <c r="G14" s="192"/>
      <c r="H14" s="186" t="s">
        <v>18</v>
      </c>
      <c r="I14" s="184"/>
      <c r="J14" s="192"/>
    </row>
    <row r="15" spans="1:10" ht="15" customHeight="1">
      <c r="A15" s="177"/>
      <c r="B15" s="177"/>
      <c r="C15" s="183"/>
      <c r="D15" s="120" t="s">
        <v>137</v>
      </c>
      <c r="E15" s="120" t="s">
        <v>138</v>
      </c>
      <c r="F15" s="121" t="s">
        <v>137</v>
      </c>
      <c r="G15" s="121" t="s">
        <v>139</v>
      </c>
      <c r="H15" s="120" t="s">
        <v>0</v>
      </c>
      <c r="I15" s="179" t="s">
        <v>138</v>
      </c>
      <c r="J15" s="180"/>
    </row>
    <row r="16" spans="1:10" ht="12.75" customHeight="1">
      <c r="A16" s="184"/>
      <c r="B16" s="184"/>
      <c r="C16" s="185"/>
      <c r="D16" s="122" t="s">
        <v>11</v>
      </c>
      <c r="E16" s="122" t="s">
        <v>12</v>
      </c>
      <c r="F16" s="123" t="s">
        <v>11</v>
      </c>
      <c r="G16" s="122" t="s">
        <v>19</v>
      </c>
      <c r="H16" s="122" t="s">
        <v>11</v>
      </c>
      <c r="I16" s="186" t="s">
        <v>12</v>
      </c>
      <c r="J16" s="185"/>
    </row>
    <row r="17" spans="2:5" ht="6.75" customHeight="1">
      <c r="B17" s="124"/>
      <c r="C17" s="125"/>
      <c r="D17" s="126"/>
      <c r="E17" s="126"/>
    </row>
    <row r="18" spans="1:10" ht="22.5" customHeight="1" hidden="1">
      <c r="A18" s="127"/>
      <c r="B18" s="128" t="s">
        <v>123</v>
      </c>
      <c r="C18" s="129" t="s">
        <v>3</v>
      </c>
      <c r="D18" s="130">
        <f>SUM('表34'!H18+'表34 (完)'!D17,'表34 (完)'!H17)</f>
        <v>587.22</v>
      </c>
      <c r="E18" s="106">
        <f>SUM(J18+'表34 (完)'!E17,'表34 (完)'!I17)</f>
        <v>63596.06</v>
      </c>
      <c r="F18" s="130">
        <f>SUM('表34 (續一)'!L19+'表34 (完)'!F17+'表34 (完)'!J17)</f>
        <v>621.8799999999999</v>
      </c>
      <c r="G18" s="131">
        <f>SUM('表34 (續一)'!M19+'表34 (完)'!G17,'表34 (完)'!K17)</f>
        <v>3046946</v>
      </c>
      <c r="H18" s="132">
        <f>SUM('表34 (續一)'!D19,'表34 (續一)'!J19)</f>
        <v>344.81</v>
      </c>
      <c r="I18" s="130"/>
      <c r="J18" s="106">
        <f>SUM('表34 (續一)'!E19,'表34 (續一)'!K19)</f>
        <v>45431.04</v>
      </c>
    </row>
    <row r="19" spans="1:10" ht="9" customHeight="1" hidden="1">
      <c r="A19" s="127"/>
      <c r="B19" s="188"/>
      <c r="C19" s="189"/>
      <c r="D19" s="130"/>
      <c r="E19" s="106"/>
      <c r="F19" s="130"/>
      <c r="G19" s="131"/>
      <c r="H19" s="132"/>
      <c r="I19" s="133"/>
      <c r="J19" s="106"/>
    </row>
    <row r="20" spans="1:10" ht="3.75" customHeight="1">
      <c r="A20" s="127"/>
      <c r="B20" s="128"/>
      <c r="C20" s="129"/>
      <c r="D20" s="134"/>
      <c r="E20" s="135"/>
      <c r="F20" s="134"/>
      <c r="G20" s="136"/>
      <c r="H20" s="134"/>
      <c r="I20" s="134"/>
      <c r="J20" s="135"/>
    </row>
    <row r="21" spans="1:10" ht="18" customHeight="1">
      <c r="A21" s="190" t="s">
        <v>140</v>
      </c>
      <c r="B21" s="190"/>
      <c r="C21" s="191"/>
      <c r="D21" s="137"/>
      <c r="E21" s="135"/>
      <c r="F21" s="138"/>
      <c r="G21" s="136"/>
      <c r="H21" s="134"/>
      <c r="I21" s="134"/>
      <c r="J21" s="135"/>
    </row>
    <row r="22" spans="1:10" ht="25.5" customHeight="1">
      <c r="A22" s="127"/>
      <c r="B22" s="139" t="s">
        <v>141</v>
      </c>
      <c r="C22" s="129" t="s">
        <v>56</v>
      </c>
      <c r="D22" s="134">
        <v>141.59</v>
      </c>
      <c r="E22" s="135">
        <v>36913.18</v>
      </c>
      <c r="F22" s="137">
        <v>369.95</v>
      </c>
      <c r="G22" s="136">
        <v>1875466</v>
      </c>
      <c r="H22" s="138">
        <v>97.30000000000001</v>
      </c>
      <c r="I22" s="134"/>
      <c r="J22" s="135">
        <v>23981.760000000002</v>
      </c>
    </row>
    <row r="23" spans="1:10" ht="25.5" customHeight="1">
      <c r="A23" s="127"/>
      <c r="B23" s="128" t="s">
        <v>142</v>
      </c>
      <c r="C23" s="129" t="s">
        <v>105</v>
      </c>
      <c r="D23" s="134">
        <v>151.4483</v>
      </c>
      <c r="E23" s="135">
        <v>46230.102</v>
      </c>
      <c r="F23" s="134">
        <v>377.8553</v>
      </c>
      <c r="G23" s="136">
        <v>1772876</v>
      </c>
      <c r="H23" s="138">
        <v>119.47829999999999</v>
      </c>
      <c r="I23" s="134"/>
      <c r="J23" s="135">
        <v>39137.112</v>
      </c>
    </row>
    <row r="24" spans="1:10" ht="25.5" customHeight="1">
      <c r="A24" s="127"/>
      <c r="B24" s="128" t="s">
        <v>143</v>
      </c>
      <c r="C24" s="129" t="s">
        <v>106</v>
      </c>
      <c r="D24" s="137">
        <v>170.45999999999998</v>
      </c>
      <c r="E24" s="135">
        <v>42219.14</v>
      </c>
      <c r="F24" s="137">
        <v>285.13</v>
      </c>
      <c r="G24" s="136">
        <v>1532111</v>
      </c>
      <c r="H24" s="138">
        <v>128.84</v>
      </c>
      <c r="I24" s="134"/>
      <c r="J24" s="135">
        <v>33330.28</v>
      </c>
    </row>
    <row r="25" spans="1:10" ht="25.5" customHeight="1">
      <c r="A25" s="127"/>
      <c r="B25" s="128" t="s">
        <v>144</v>
      </c>
      <c r="C25" s="129" t="s">
        <v>107</v>
      </c>
      <c r="D25" s="134">
        <v>155.45</v>
      </c>
      <c r="E25" s="135">
        <v>62271.44</v>
      </c>
      <c r="F25" s="134">
        <v>393.69</v>
      </c>
      <c r="G25" s="136">
        <v>2427516</v>
      </c>
      <c r="H25" s="138">
        <v>115.00999999999999</v>
      </c>
      <c r="I25" s="134"/>
      <c r="J25" s="135">
        <v>49662.32</v>
      </c>
    </row>
    <row r="26" spans="1:10" ht="25.5" customHeight="1">
      <c r="A26" s="127"/>
      <c r="B26" s="128" t="s">
        <v>145</v>
      </c>
      <c r="C26" s="129" t="s">
        <v>108</v>
      </c>
      <c r="D26" s="134">
        <v>189.28</v>
      </c>
      <c r="E26" s="135">
        <v>51608.04</v>
      </c>
      <c r="F26" s="134">
        <v>487.57</v>
      </c>
      <c r="G26" s="136">
        <v>2431258</v>
      </c>
      <c r="H26" s="138">
        <v>135.66</v>
      </c>
      <c r="I26" s="134"/>
      <c r="J26" s="135">
        <v>40491.68</v>
      </c>
    </row>
    <row r="27" spans="1:10" ht="25.5" customHeight="1">
      <c r="A27" s="127"/>
      <c r="B27" s="128" t="s">
        <v>146</v>
      </c>
      <c r="C27" s="129" t="s">
        <v>109</v>
      </c>
      <c r="D27" s="137">
        <v>123.53</v>
      </c>
      <c r="E27" s="135">
        <v>42043.26</v>
      </c>
      <c r="F27" s="137">
        <v>286.62</v>
      </c>
      <c r="G27" s="136">
        <v>1803786</v>
      </c>
      <c r="H27" s="138">
        <v>63.48</v>
      </c>
      <c r="I27" s="134"/>
      <c r="J27" s="135">
        <v>27301.13</v>
      </c>
    </row>
    <row r="28" spans="1:10" ht="25.5" customHeight="1">
      <c r="A28" s="127"/>
      <c r="B28" s="128" t="s">
        <v>147</v>
      </c>
      <c r="C28" s="129" t="s">
        <v>64</v>
      </c>
      <c r="D28" s="140">
        <v>86.94999999999999</v>
      </c>
      <c r="E28" s="140">
        <v>33964.24</v>
      </c>
      <c r="F28" s="140">
        <v>181.42</v>
      </c>
      <c r="G28" s="141">
        <v>1229043</v>
      </c>
      <c r="H28" s="140">
        <v>35.16</v>
      </c>
      <c r="I28" s="142"/>
      <c r="J28" s="143">
        <v>23846.47</v>
      </c>
    </row>
    <row r="29" spans="1:10" ht="25.5" customHeight="1">
      <c r="A29" s="127"/>
      <c r="B29" s="128" t="s">
        <v>148</v>
      </c>
      <c r="C29" s="129" t="s">
        <v>110</v>
      </c>
      <c r="D29" s="137">
        <v>113.94</v>
      </c>
      <c r="E29" s="135">
        <v>38568.96</v>
      </c>
      <c r="F29" s="137">
        <v>155.93</v>
      </c>
      <c r="G29" s="136">
        <v>1037369</v>
      </c>
      <c r="H29" s="138">
        <v>46.050000000000004</v>
      </c>
      <c r="I29" s="134"/>
      <c r="J29" s="135">
        <v>24460.78</v>
      </c>
    </row>
    <row r="30" spans="1:10" ht="25.5" customHeight="1">
      <c r="A30" s="127"/>
      <c r="B30" s="128" t="s">
        <v>149</v>
      </c>
      <c r="C30" s="129" t="s">
        <v>111</v>
      </c>
      <c r="D30" s="137">
        <v>93.45</v>
      </c>
      <c r="E30" s="135">
        <v>46914.45</v>
      </c>
      <c r="F30" s="135">
        <v>149.93</v>
      </c>
      <c r="G30" s="136">
        <v>461340</v>
      </c>
      <c r="H30" s="138">
        <v>25.56</v>
      </c>
      <c r="I30" s="134"/>
      <c r="J30" s="135">
        <v>32806.27</v>
      </c>
    </row>
    <row r="31" spans="1:10" ht="25.5" customHeight="1">
      <c r="A31" s="127"/>
      <c r="B31" s="128" t="s">
        <v>150</v>
      </c>
      <c r="C31" s="129" t="s">
        <v>112</v>
      </c>
      <c r="D31" s="137">
        <f>D32+D35</f>
        <v>103.61</v>
      </c>
      <c r="E31" s="135">
        <f>E32+E35</f>
        <v>39942.54</v>
      </c>
      <c r="F31" s="135">
        <f>F32+F35</f>
        <v>249.97</v>
      </c>
      <c r="G31" s="136">
        <f>G32+G35</f>
        <v>737486</v>
      </c>
      <c r="H31" s="138">
        <f>H32+H35</f>
        <v>45.67</v>
      </c>
      <c r="I31" s="134"/>
      <c r="J31" s="135">
        <f>J32+J35</f>
        <v>30411.699999999997</v>
      </c>
    </row>
    <row r="32" spans="1:10" s="149" customFormat="1" ht="22.5" customHeight="1">
      <c r="A32" s="144"/>
      <c r="B32" s="164" t="s">
        <v>124</v>
      </c>
      <c r="C32" s="165"/>
      <c r="D32" s="145">
        <f>D33+D34</f>
        <v>62.71000000000001</v>
      </c>
      <c r="E32" s="146">
        <f>E33+E34</f>
        <v>24067.09</v>
      </c>
      <c r="F32" s="146">
        <f>F33+F34</f>
        <v>108.13</v>
      </c>
      <c r="G32" s="147">
        <f>G33+G34</f>
        <v>466935</v>
      </c>
      <c r="H32" s="145">
        <f>H33+H34</f>
        <v>21.87</v>
      </c>
      <c r="I32" s="148"/>
      <c r="J32" s="146">
        <f>J33+J34</f>
        <v>19142.05</v>
      </c>
    </row>
    <row r="33" spans="1:10" ht="22.5" customHeight="1">
      <c r="A33" s="127"/>
      <c r="B33" s="150" t="s">
        <v>125</v>
      </c>
      <c r="C33" s="151" t="s">
        <v>4</v>
      </c>
      <c r="D33" s="152">
        <f>H33+'表34 (完)'!D32+'表34 (完)'!H32</f>
        <v>43.620000000000005</v>
      </c>
      <c r="E33" s="153">
        <f>J33+'表34 (完)'!E32+'表34 (完)'!I32</f>
        <v>15317</v>
      </c>
      <c r="F33" s="152">
        <f>'表34 (續一)'!L34+'表34 (完)'!F32+'表34 (完)'!J32</f>
        <v>74.66</v>
      </c>
      <c r="G33" s="154">
        <f>'表34 (續一)'!M34+'表34 (完)'!G32+'表34 (完)'!K32</f>
        <v>253901</v>
      </c>
      <c r="H33" s="152">
        <f>'表34 (續一)'!D34+'表34 (續一)'!J34</f>
        <v>15.55</v>
      </c>
      <c r="I33" s="155"/>
      <c r="J33" s="153">
        <f>'表34 (續一)'!E34+'表34 (續一)'!K34</f>
        <v>12196.619999999999</v>
      </c>
    </row>
    <row r="34" spans="1:10" ht="22.5" customHeight="1">
      <c r="A34" s="127"/>
      <c r="B34" s="150" t="s">
        <v>126</v>
      </c>
      <c r="C34" s="151" t="s">
        <v>5</v>
      </c>
      <c r="D34" s="152">
        <f>H34+'表34 (完)'!D33+'表34 (完)'!H33</f>
        <v>19.09</v>
      </c>
      <c r="E34" s="153">
        <f>J34+'表34 (完)'!E33+'表34 (完)'!I33</f>
        <v>8750.09</v>
      </c>
      <c r="F34" s="152">
        <f>'表34 (續一)'!L35+'表34 (完)'!F33+'表34 (完)'!J33</f>
        <v>33.47</v>
      </c>
      <c r="G34" s="154">
        <f>'表34 (續一)'!M35+'表34 (完)'!G33+'表34 (完)'!K33</f>
        <v>213034</v>
      </c>
      <c r="H34" s="152">
        <f>'表34 (續一)'!D35+'表34 (續一)'!J35</f>
        <v>6.32</v>
      </c>
      <c r="I34" s="155"/>
      <c r="J34" s="153">
        <f>'表34 (續一)'!E35+'表34 (續一)'!K35</f>
        <v>6945.43</v>
      </c>
    </row>
    <row r="35" spans="1:10" s="149" customFormat="1" ht="22.5" customHeight="1">
      <c r="A35" s="144"/>
      <c r="B35" s="164" t="s">
        <v>127</v>
      </c>
      <c r="C35" s="165"/>
      <c r="D35" s="145">
        <f>D36+D37</f>
        <v>40.89999999999999</v>
      </c>
      <c r="E35" s="146">
        <f>E36+E37</f>
        <v>15875.449999999999</v>
      </c>
      <c r="F35" s="146">
        <f>F36+F37</f>
        <v>141.84</v>
      </c>
      <c r="G35" s="147">
        <f>G36+G37</f>
        <v>270551</v>
      </c>
      <c r="H35" s="145">
        <f>H36+H37</f>
        <v>23.799999999999997</v>
      </c>
      <c r="I35" s="148"/>
      <c r="J35" s="146">
        <f>J36+J37</f>
        <v>11269.649999999998</v>
      </c>
    </row>
    <row r="36" spans="1:10" ht="22.5" customHeight="1">
      <c r="A36" s="127"/>
      <c r="B36" s="150" t="s">
        <v>128</v>
      </c>
      <c r="C36" s="151" t="s">
        <v>6</v>
      </c>
      <c r="D36" s="152">
        <f>H36+'表34 (完)'!D36+'表34 (完)'!H36</f>
        <v>22.749999999999996</v>
      </c>
      <c r="E36" s="153">
        <f>J36+'表34 (完)'!E36+'表34 (完)'!I36</f>
        <v>8098.879999999999</v>
      </c>
      <c r="F36" s="152">
        <f>'表34 (續一)'!L38+'表34 (完)'!F36+'表34 (完)'!J36</f>
        <v>67.13</v>
      </c>
      <c r="G36" s="154">
        <f>'表34 (續一)'!M38+'表34 (完)'!G36+'表34 (完)'!K36</f>
        <v>146976</v>
      </c>
      <c r="H36" s="152">
        <f>'表34 (續一)'!D38+'表34 (續一)'!J38</f>
        <v>16.339999999999996</v>
      </c>
      <c r="I36" s="155"/>
      <c r="J36" s="153">
        <f>'表34 (續一)'!E38+'表34 (續一)'!K38</f>
        <v>5996.219999999999</v>
      </c>
    </row>
    <row r="37" spans="1:10" ht="22.5" customHeight="1">
      <c r="A37" s="127"/>
      <c r="B37" s="150" t="s">
        <v>129</v>
      </c>
      <c r="C37" s="151" t="s">
        <v>7</v>
      </c>
      <c r="D37" s="152">
        <f>H37+'表34 (完)'!D37+'表34 (完)'!H37</f>
        <v>18.15</v>
      </c>
      <c r="E37" s="153">
        <f>J37+'表34 (完)'!E37+'表34 (完)'!I37</f>
        <v>7776.57</v>
      </c>
      <c r="F37" s="152">
        <f>'表34 (續一)'!L39+'表34 (完)'!F37+'表34 (完)'!J37</f>
        <v>74.71000000000001</v>
      </c>
      <c r="G37" s="154">
        <f>'表34 (續一)'!M39+'表34 (完)'!G37+'表34 (完)'!K37</f>
        <v>123575</v>
      </c>
      <c r="H37" s="152">
        <f>'表34 (續一)'!D39+'表34 (續一)'!J39</f>
        <v>7.46</v>
      </c>
      <c r="I37" s="155"/>
      <c r="J37" s="153">
        <f>'表34 (續一)'!E39+'表34 (續一)'!K39</f>
        <v>5273.429999999999</v>
      </c>
    </row>
    <row r="38" spans="1:10" ht="7.5" customHeight="1">
      <c r="A38" s="156"/>
      <c r="B38" s="157"/>
      <c r="C38" s="158"/>
      <c r="D38" s="159"/>
      <c r="E38" s="160"/>
      <c r="F38" s="156"/>
      <c r="G38" s="156"/>
      <c r="H38" s="156"/>
      <c r="I38" s="156"/>
      <c r="J38" s="156"/>
    </row>
    <row r="39" spans="1:11" ht="12" customHeight="1">
      <c r="A39" s="161" t="s">
        <v>57</v>
      </c>
      <c r="F39" s="162" t="s">
        <v>30</v>
      </c>
      <c r="K39" s="163"/>
    </row>
    <row r="40" spans="1:6" ht="12" customHeight="1">
      <c r="A40" s="161" t="s">
        <v>130</v>
      </c>
      <c r="F40" s="162" t="s">
        <v>31</v>
      </c>
    </row>
    <row r="41" spans="6:10" ht="10.5" customHeight="1">
      <c r="F41" s="162" t="s">
        <v>46</v>
      </c>
      <c r="G41" s="162"/>
      <c r="H41" s="162"/>
      <c r="I41" s="162"/>
      <c r="J41" s="162"/>
    </row>
  </sheetData>
  <sheetProtection/>
  <mergeCells count="25">
    <mergeCell ref="I16:J16"/>
    <mergeCell ref="H14:J14"/>
    <mergeCell ref="H12:J12"/>
    <mergeCell ref="F13:G13"/>
    <mergeCell ref="H13:J13"/>
    <mergeCell ref="I15:J15"/>
    <mergeCell ref="F14:G14"/>
    <mergeCell ref="B32:C32"/>
    <mergeCell ref="D13:E13"/>
    <mergeCell ref="A11:C13"/>
    <mergeCell ref="A14:C16"/>
    <mergeCell ref="D14:E14"/>
    <mergeCell ref="D11:E11"/>
    <mergeCell ref="B19:C19"/>
    <mergeCell ref="A21:C21"/>
    <mergeCell ref="B35:C35"/>
    <mergeCell ref="F11:G11"/>
    <mergeCell ref="F3:J3"/>
    <mergeCell ref="A3:E3"/>
    <mergeCell ref="A5:E5"/>
    <mergeCell ref="A7:E7"/>
    <mergeCell ref="F5:J5"/>
    <mergeCell ref="F7:J7"/>
    <mergeCell ref="I8:I9"/>
    <mergeCell ref="A8:A9"/>
  </mergeCells>
  <printOptions/>
  <pageMargins left="1.0236220472440944" right="1.0236220472440944" top="0.984251968503937" bottom="1.7716535433070868" header="0" footer="0"/>
  <pageSetup fitToWidth="0" horizontalDpi="1200" verticalDpi="12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view="pageBreakPreview" zoomScale="85" zoomScaleSheetLayoutView="85" zoomScalePageLayoutView="0" workbookViewId="0" topLeftCell="A1">
      <selection activeCell="B23" sqref="B23:B32"/>
    </sheetView>
  </sheetViews>
  <sheetFormatPr defaultColWidth="9.00390625" defaultRowHeight="16.5"/>
  <cols>
    <col min="1" max="1" width="2.875" style="7" customWidth="1"/>
    <col min="2" max="2" width="20.625" style="7" customWidth="1"/>
    <col min="3" max="3" width="10.50390625" style="7" customWidth="1"/>
    <col min="4" max="4" width="11.00390625" style="7" customWidth="1"/>
    <col min="5" max="5" width="11.875" style="7" customWidth="1"/>
    <col min="6" max="6" width="10.375" style="7" customWidth="1"/>
    <col min="7" max="7" width="11.875" style="7" customWidth="1"/>
    <col min="8" max="8" width="13.00390625" style="7" customWidth="1"/>
    <col min="9" max="9" width="13.625" style="7" customWidth="1"/>
    <col min="10" max="11" width="13.125" style="7" customWidth="1"/>
    <col min="12" max="12" width="11.625" style="7" customWidth="1"/>
    <col min="13" max="13" width="14.625" style="7" customWidth="1"/>
    <col min="14" max="16384" width="9.00390625" style="7" customWidth="1"/>
  </cols>
  <sheetData>
    <row r="1" spans="1:13" ht="11.25" customHeight="1">
      <c r="A1" s="6" t="s">
        <v>83</v>
      </c>
      <c r="B1" s="79"/>
      <c r="M1" s="8" t="s">
        <v>84</v>
      </c>
    </row>
    <row r="2" ht="3.75" customHeight="1">
      <c r="B2" s="9"/>
    </row>
    <row r="3" ht="11.25" customHeight="1"/>
    <row r="4" spans="1:13" ht="27" customHeight="1">
      <c r="A4" s="222" t="s">
        <v>85</v>
      </c>
      <c r="B4" s="222"/>
      <c r="C4" s="222"/>
      <c r="D4" s="222"/>
      <c r="E4" s="222"/>
      <c r="F4" s="222"/>
      <c r="G4" s="222"/>
      <c r="H4" s="210" t="s">
        <v>59</v>
      </c>
      <c r="I4" s="211"/>
      <c r="J4" s="211"/>
      <c r="K4" s="211"/>
      <c r="L4" s="211"/>
      <c r="M4" s="211"/>
    </row>
    <row r="5" ht="13.5" customHeight="1"/>
    <row r="6" spans="1:13" ht="18.75" customHeight="1">
      <c r="A6" s="223" t="s">
        <v>8</v>
      </c>
      <c r="B6" s="223"/>
      <c r="C6" s="223"/>
      <c r="D6" s="223"/>
      <c r="E6" s="223"/>
      <c r="F6" s="223"/>
      <c r="G6" s="223"/>
      <c r="H6" s="212" t="s">
        <v>22</v>
      </c>
      <c r="I6" s="213"/>
      <c r="J6" s="213"/>
      <c r="K6" s="213"/>
      <c r="L6" s="213"/>
      <c r="M6" s="213"/>
    </row>
    <row r="7" spans="1:13" ht="12" customHeight="1">
      <c r="A7" s="225" t="s">
        <v>32</v>
      </c>
      <c r="B7" s="10" t="s">
        <v>47</v>
      </c>
      <c r="L7" s="220" t="s">
        <v>40</v>
      </c>
      <c r="M7" s="9" t="s">
        <v>50</v>
      </c>
    </row>
    <row r="8" spans="1:13" ht="14.25" customHeight="1">
      <c r="A8" s="225"/>
      <c r="B8" s="10" t="s">
        <v>48</v>
      </c>
      <c r="L8" s="220"/>
      <c r="M8" s="9" t="s">
        <v>86</v>
      </c>
    </row>
    <row r="9" spans="2:13" ht="1.5" customHeight="1">
      <c r="B9" s="51"/>
      <c r="L9" s="12"/>
      <c r="M9" s="52"/>
    </row>
    <row r="10" spans="1:13" ht="14.25" customHeight="1">
      <c r="A10" s="204" t="s">
        <v>103</v>
      </c>
      <c r="B10" s="204"/>
      <c r="C10" s="205"/>
      <c r="D10" s="58" t="s">
        <v>87</v>
      </c>
      <c r="E10" s="53"/>
      <c r="F10" s="53"/>
      <c r="G10" s="80"/>
      <c r="H10" s="80"/>
      <c r="I10" s="13"/>
      <c r="J10" s="13"/>
      <c r="K10" s="81" t="s">
        <v>1</v>
      </c>
      <c r="L10" s="82"/>
      <c r="M10" s="83"/>
    </row>
    <row r="11" spans="1:13" ht="13.5" customHeight="1">
      <c r="A11" s="206"/>
      <c r="B11" s="206"/>
      <c r="C11" s="207"/>
      <c r="D11" s="55"/>
      <c r="E11" s="24"/>
      <c r="F11" s="24"/>
      <c r="G11" s="84"/>
      <c r="H11" s="84" t="s">
        <v>25</v>
      </c>
      <c r="I11" s="24"/>
      <c r="J11" s="24"/>
      <c r="K11" s="24"/>
      <c r="L11" s="214" t="s">
        <v>88</v>
      </c>
      <c r="M11" s="215"/>
    </row>
    <row r="12" spans="1:13" ht="14.25" customHeight="1">
      <c r="A12" s="206"/>
      <c r="B12" s="206"/>
      <c r="C12" s="207"/>
      <c r="D12" s="198" t="s">
        <v>89</v>
      </c>
      <c r="E12" s="226"/>
      <c r="F12" s="226"/>
      <c r="G12" s="226"/>
      <c r="H12" s="204" t="s">
        <v>90</v>
      </c>
      <c r="I12" s="205"/>
      <c r="J12" s="198" t="s">
        <v>91</v>
      </c>
      <c r="K12" s="205"/>
      <c r="L12" s="85"/>
      <c r="M12" s="16"/>
    </row>
    <row r="13" spans="1:13" ht="12.75" customHeight="1">
      <c r="A13" s="206"/>
      <c r="B13" s="206"/>
      <c r="C13" s="207"/>
      <c r="D13" s="195" t="s">
        <v>41</v>
      </c>
      <c r="E13" s="196"/>
      <c r="F13" s="196"/>
      <c r="G13" s="196"/>
      <c r="H13" s="17"/>
      <c r="I13" s="21"/>
      <c r="J13" s="195" t="s">
        <v>43</v>
      </c>
      <c r="K13" s="230"/>
      <c r="L13" s="86"/>
      <c r="M13" s="87"/>
    </row>
    <row r="14" spans="1:13" ht="14.25" customHeight="1">
      <c r="A14" s="220" t="s">
        <v>104</v>
      </c>
      <c r="B14" s="220"/>
      <c r="C14" s="217"/>
      <c r="D14" s="198" t="s">
        <v>23</v>
      </c>
      <c r="E14" s="227"/>
      <c r="F14" s="198" t="s">
        <v>92</v>
      </c>
      <c r="G14" s="199"/>
      <c r="H14" s="204" t="s">
        <v>93</v>
      </c>
      <c r="I14" s="205"/>
      <c r="J14" s="218" t="s">
        <v>94</v>
      </c>
      <c r="K14" s="205" t="s">
        <v>95</v>
      </c>
      <c r="L14" s="216" t="s">
        <v>26</v>
      </c>
      <c r="M14" s="217"/>
    </row>
    <row r="15" spans="1:13" ht="12.75" customHeight="1">
      <c r="A15" s="220"/>
      <c r="B15" s="220"/>
      <c r="C15" s="217"/>
      <c r="D15" s="195" t="s">
        <v>24</v>
      </c>
      <c r="E15" s="197"/>
      <c r="F15" s="195" t="s">
        <v>42</v>
      </c>
      <c r="G15" s="224"/>
      <c r="H15" s="221" t="s">
        <v>33</v>
      </c>
      <c r="I15" s="197"/>
      <c r="J15" s="219"/>
      <c r="K15" s="207"/>
      <c r="L15" s="18"/>
      <c r="M15" s="87"/>
    </row>
    <row r="16" spans="1:13" ht="15" customHeight="1">
      <c r="A16" s="220"/>
      <c r="B16" s="220"/>
      <c r="C16" s="217"/>
      <c r="D16" s="22" t="s">
        <v>96</v>
      </c>
      <c r="E16" s="22" t="s">
        <v>97</v>
      </c>
      <c r="F16" s="22" t="s">
        <v>98</v>
      </c>
      <c r="G16" s="22" t="s">
        <v>97</v>
      </c>
      <c r="H16" s="14" t="s">
        <v>99</v>
      </c>
      <c r="I16" s="22" t="s">
        <v>97</v>
      </c>
      <c r="J16" s="228" t="s">
        <v>11</v>
      </c>
      <c r="K16" s="228" t="s">
        <v>12</v>
      </c>
      <c r="L16" s="22" t="s">
        <v>98</v>
      </c>
      <c r="M16" s="22" t="s">
        <v>100</v>
      </c>
    </row>
    <row r="17" spans="1:13" ht="12.75" customHeight="1">
      <c r="A17" s="221"/>
      <c r="B17" s="221"/>
      <c r="C17" s="197"/>
      <c r="D17" s="23" t="s">
        <v>11</v>
      </c>
      <c r="E17" s="23" t="s">
        <v>12</v>
      </c>
      <c r="F17" s="23" t="s">
        <v>11</v>
      </c>
      <c r="G17" s="23" t="s">
        <v>12</v>
      </c>
      <c r="H17" s="20" t="s">
        <v>11</v>
      </c>
      <c r="I17" s="23" t="s">
        <v>12</v>
      </c>
      <c r="J17" s="229"/>
      <c r="K17" s="229"/>
      <c r="L17" s="23" t="s">
        <v>11</v>
      </c>
      <c r="M17" s="23" t="s">
        <v>19</v>
      </c>
    </row>
    <row r="18" spans="2:12" ht="8.25" customHeight="1">
      <c r="B18" s="24"/>
      <c r="C18" s="25"/>
      <c r="D18" s="11"/>
      <c r="E18" s="11"/>
      <c r="F18" s="11"/>
      <c r="G18" s="11"/>
      <c r="L18" s="88"/>
    </row>
    <row r="19" spans="1:13" ht="22.5" customHeight="1" hidden="1">
      <c r="A19" s="26"/>
      <c r="B19" s="27" t="s">
        <v>61</v>
      </c>
      <c r="C19" s="28" t="s">
        <v>3</v>
      </c>
      <c r="D19" s="29">
        <f>SUM(F19,H19)</f>
        <v>199.93</v>
      </c>
      <c r="E19" s="30">
        <f>SUM(G19,I19)</f>
        <v>32150.73</v>
      </c>
      <c r="F19" s="29">
        <v>27.71</v>
      </c>
      <c r="G19" s="30">
        <v>1670.53</v>
      </c>
      <c r="H19" s="29">
        <v>172.22</v>
      </c>
      <c r="I19" s="30">
        <v>30480.2</v>
      </c>
      <c r="J19" s="29">
        <v>144.88</v>
      </c>
      <c r="K19" s="30">
        <v>13280.31</v>
      </c>
      <c r="L19" s="29">
        <v>520.56</v>
      </c>
      <c r="M19" s="31">
        <v>2553020</v>
      </c>
    </row>
    <row r="20" spans="1:13" ht="8.25" customHeight="1" hidden="1">
      <c r="A20" s="26"/>
      <c r="B20" s="202"/>
      <c r="C20" s="203"/>
      <c r="D20" s="29"/>
      <c r="E20" s="30"/>
      <c r="F20" s="33"/>
      <c r="G20" s="62"/>
      <c r="H20" s="33"/>
      <c r="I20" s="62"/>
      <c r="J20" s="33"/>
      <c r="K20" s="62"/>
      <c r="L20" s="33"/>
      <c r="M20" s="63"/>
    </row>
    <row r="21" spans="1:13" ht="6" customHeight="1">
      <c r="A21" s="26"/>
      <c r="B21" s="202"/>
      <c r="C21" s="203"/>
      <c r="D21" s="5"/>
      <c r="E21" s="2"/>
      <c r="F21" s="64"/>
      <c r="G21" s="65"/>
      <c r="H21" s="64"/>
      <c r="I21" s="65"/>
      <c r="J21" s="64"/>
      <c r="K21" s="65"/>
      <c r="L21" s="64"/>
      <c r="M21" s="66"/>
    </row>
    <row r="22" spans="1:13" ht="18" customHeight="1">
      <c r="A22" s="208" t="s">
        <v>101</v>
      </c>
      <c r="B22" s="208"/>
      <c r="C22" s="209"/>
      <c r="D22" s="1"/>
      <c r="E22" s="2"/>
      <c r="F22" s="4"/>
      <c r="G22" s="3"/>
      <c r="H22" s="5"/>
      <c r="I22" s="5"/>
      <c r="J22" s="2"/>
      <c r="K22" s="67"/>
      <c r="L22" s="67"/>
      <c r="M22" s="67"/>
    </row>
    <row r="23" spans="1:13" ht="25.5" customHeight="1">
      <c r="A23" s="26"/>
      <c r="B23" s="27" t="s">
        <v>113</v>
      </c>
      <c r="C23" s="28" t="s">
        <v>56</v>
      </c>
      <c r="D23" s="4">
        <f aca="true" t="shared" si="0" ref="D23:E28">SUM(F23,H23)</f>
        <v>46.06</v>
      </c>
      <c r="E23" s="2">
        <f t="shared" si="0"/>
        <v>13538.48</v>
      </c>
      <c r="F23" s="5">
        <v>17.55</v>
      </c>
      <c r="G23" s="2">
        <v>4011.32</v>
      </c>
      <c r="H23" s="5">
        <v>28.51</v>
      </c>
      <c r="I23" s="2">
        <v>9527.16</v>
      </c>
      <c r="J23" s="5">
        <v>51.24</v>
      </c>
      <c r="K23" s="2">
        <v>10443.28</v>
      </c>
      <c r="L23" s="5">
        <v>360.11</v>
      </c>
      <c r="M23" s="3">
        <v>1822712</v>
      </c>
    </row>
    <row r="24" spans="1:13" ht="25.5" customHeight="1">
      <c r="A24" s="26"/>
      <c r="B24" s="27" t="s">
        <v>114</v>
      </c>
      <c r="C24" s="28" t="s">
        <v>105</v>
      </c>
      <c r="D24" s="4">
        <f t="shared" si="0"/>
        <v>49.2283</v>
      </c>
      <c r="E24" s="2">
        <f t="shared" si="0"/>
        <v>18095.06</v>
      </c>
      <c r="F24" s="5">
        <v>5.79</v>
      </c>
      <c r="G24" s="2">
        <v>2280.45</v>
      </c>
      <c r="H24" s="4">
        <v>43.4383</v>
      </c>
      <c r="I24" s="2">
        <v>15814.61</v>
      </c>
      <c r="J24" s="5">
        <v>70.25</v>
      </c>
      <c r="K24" s="2">
        <v>21042.052</v>
      </c>
      <c r="L24" s="5">
        <v>348.8753</v>
      </c>
      <c r="M24" s="3">
        <v>1561170</v>
      </c>
    </row>
    <row r="25" spans="1:13" ht="25.5" customHeight="1">
      <c r="A25" s="26"/>
      <c r="B25" s="27" t="s">
        <v>115</v>
      </c>
      <c r="C25" s="28" t="s">
        <v>106</v>
      </c>
      <c r="D25" s="89">
        <f t="shared" si="0"/>
        <v>85.28</v>
      </c>
      <c r="E25" s="2">
        <f t="shared" si="0"/>
        <v>23896.489999999998</v>
      </c>
      <c r="F25" s="5">
        <v>15.37</v>
      </c>
      <c r="G25" s="2">
        <v>10733.529999999999</v>
      </c>
      <c r="H25" s="89">
        <v>69.91</v>
      </c>
      <c r="I25" s="2">
        <v>13162.96</v>
      </c>
      <c r="J25" s="5">
        <v>43.56</v>
      </c>
      <c r="K25" s="2">
        <v>9433.789999999999</v>
      </c>
      <c r="L25" s="1">
        <v>243.88</v>
      </c>
      <c r="M25" s="3">
        <v>1203491</v>
      </c>
    </row>
    <row r="26" spans="1:13" ht="25.5" customHeight="1">
      <c r="A26" s="26"/>
      <c r="B26" s="27" t="s">
        <v>116</v>
      </c>
      <c r="C26" s="28" t="s">
        <v>107</v>
      </c>
      <c r="D26" s="4">
        <f t="shared" si="0"/>
        <v>77.39999999999999</v>
      </c>
      <c r="E26" s="2">
        <f t="shared" si="0"/>
        <v>36540.68</v>
      </c>
      <c r="F26" s="5">
        <v>2.1100000000000003</v>
      </c>
      <c r="G26" s="2">
        <v>13834.9</v>
      </c>
      <c r="H26" s="5">
        <v>75.28999999999999</v>
      </c>
      <c r="I26" s="2">
        <v>22705.780000000002</v>
      </c>
      <c r="J26" s="5">
        <v>37.61</v>
      </c>
      <c r="K26" s="2">
        <v>13121.64</v>
      </c>
      <c r="L26" s="5">
        <v>371.24</v>
      </c>
      <c r="M26" s="3">
        <v>2286615</v>
      </c>
    </row>
    <row r="27" spans="1:13" ht="25.5" customHeight="1">
      <c r="A27" s="26"/>
      <c r="B27" s="27" t="s">
        <v>117</v>
      </c>
      <c r="C27" s="28" t="s">
        <v>108</v>
      </c>
      <c r="D27" s="4">
        <f t="shared" si="0"/>
        <v>86.55</v>
      </c>
      <c r="E27" s="2">
        <f t="shared" si="0"/>
        <v>21595.11</v>
      </c>
      <c r="F27" s="5">
        <v>59.61</v>
      </c>
      <c r="G27" s="2">
        <v>15963.65</v>
      </c>
      <c r="H27" s="5">
        <v>26.94</v>
      </c>
      <c r="I27" s="2">
        <v>5631.459999999999</v>
      </c>
      <c r="J27" s="5">
        <v>49.11</v>
      </c>
      <c r="K27" s="2">
        <v>18896.57</v>
      </c>
      <c r="L27" s="5">
        <v>463.54999999999995</v>
      </c>
      <c r="M27" s="3">
        <v>2230349</v>
      </c>
    </row>
    <row r="28" spans="1:13" ht="25.5" customHeight="1">
      <c r="A28" s="26"/>
      <c r="B28" s="27" t="s">
        <v>118</v>
      </c>
      <c r="C28" s="28" t="s">
        <v>109</v>
      </c>
      <c r="D28" s="4">
        <f t="shared" si="0"/>
        <v>40.15</v>
      </c>
      <c r="E28" s="2">
        <f t="shared" si="0"/>
        <v>15516.67</v>
      </c>
      <c r="F28" s="5">
        <v>11.56</v>
      </c>
      <c r="G28" s="2">
        <v>8107.65</v>
      </c>
      <c r="H28" s="5">
        <v>28.59</v>
      </c>
      <c r="I28" s="2">
        <v>7409.02</v>
      </c>
      <c r="J28" s="5">
        <v>23.33</v>
      </c>
      <c r="K28" s="2">
        <v>11784.46</v>
      </c>
      <c r="L28" s="5">
        <v>263.43</v>
      </c>
      <c r="M28" s="3">
        <v>1647730</v>
      </c>
    </row>
    <row r="29" spans="1:13" ht="25.5" customHeight="1">
      <c r="A29" s="26"/>
      <c r="B29" s="27" t="s">
        <v>119</v>
      </c>
      <c r="C29" s="28" t="s">
        <v>64</v>
      </c>
      <c r="D29" s="34">
        <v>40.15</v>
      </c>
      <c r="E29" s="34">
        <v>15516.67</v>
      </c>
      <c r="F29" s="34">
        <v>3.65</v>
      </c>
      <c r="G29" s="34">
        <v>8375.68</v>
      </c>
      <c r="H29" s="34">
        <v>29.83</v>
      </c>
      <c r="I29" s="34">
        <v>8566.28</v>
      </c>
      <c r="J29" s="34">
        <v>1.68</v>
      </c>
      <c r="K29" s="34">
        <v>6905</v>
      </c>
      <c r="L29" s="34">
        <v>145</v>
      </c>
      <c r="M29" s="35">
        <v>979340</v>
      </c>
    </row>
    <row r="30" spans="1:13" ht="25.5" customHeight="1">
      <c r="A30" s="26"/>
      <c r="B30" s="27" t="s">
        <v>120</v>
      </c>
      <c r="C30" s="28" t="s">
        <v>110</v>
      </c>
      <c r="D30" s="34">
        <v>33.48</v>
      </c>
      <c r="E30" s="34">
        <v>16941.96</v>
      </c>
      <c r="F30" s="34">
        <v>12.92</v>
      </c>
      <c r="G30" s="34">
        <v>11334.07</v>
      </c>
      <c r="H30" s="34">
        <v>19.17</v>
      </c>
      <c r="I30" s="34">
        <v>7390.71</v>
      </c>
      <c r="J30" s="34">
        <v>13.96</v>
      </c>
      <c r="K30" s="34">
        <v>5736</v>
      </c>
      <c r="L30" s="34">
        <v>114</v>
      </c>
      <c r="M30" s="35">
        <v>431365</v>
      </c>
    </row>
    <row r="31" spans="1:13" ht="25.5" customHeight="1">
      <c r="A31" s="26"/>
      <c r="B31" s="27" t="s">
        <v>121</v>
      </c>
      <c r="C31" s="28" t="s">
        <v>111</v>
      </c>
      <c r="D31" s="105">
        <v>32.09</v>
      </c>
      <c r="E31" s="106">
        <v>18724.78</v>
      </c>
      <c r="F31" s="90">
        <v>11.969999999999999</v>
      </c>
      <c r="G31" s="30">
        <v>18937.65</v>
      </c>
      <c r="H31" s="90">
        <v>13.59</v>
      </c>
      <c r="I31" s="30">
        <v>5094.82</v>
      </c>
      <c r="J31" s="104">
        <v>0</v>
      </c>
      <c r="K31" s="30">
        <v>8773.8</v>
      </c>
      <c r="L31" s="70">
        <v>149.93</v>
      </c>
      <c r="M31" s="31">
        <v>461340</v>
      </c>
    </row>
    <row r="32" spans="1:13" ht="25.5" customHeight="1">
      <c r="A32" s="26"/>
      <c r="B32" s="27" t="s">
        <v>122</v>
      </c>
      <c r="C32" s="28" t="s">
        <v>112</v>
      </c>
      <c r="D32" s="89">
        <f aca="true" t="shared" si="1" ref="D32:M32">D33+D37</f>
        <v>36.43</v>
      </c>
      <c r="E32" s="2">
        <f t="shared" si="1"/>
        <v>18336.36</v>
      </c>
      <c r="F32" s="89">
        <f t="shared" si="1"/>
        <v>19.66</v>
      </c>
      <c r="G32" s="2">
        <f t="shared" si="1"/>
        <v>16061.61</v>
      </c>
      <c r="H32" s="89">
        <f t="shared" si="1"/>
        <v>16.77</v>
      </c>
      <c r="I32" s="2">
        <f t="shared" si="1"/>
        <v>2274.75</v>
      </c>
      <c r="J32" s="73">
        <f t="shared" si="1"/>
        <v>9.24</v>
      </c>
      <c r="K32" s="2">
        <f t="shared" si="1"/>
        <v>12075.339999999998</v>
      </c>
      <c r="L32" s="1">
        <f t="shared" si="1"/>
        <v>226.98000000000002</v>
      </c>
      <c r="M32" s="3">
        <f t="shared" si="1"/>
        <v>459055</v>
      </c>
    </row>
    <row r="33" spans="1:13" s="41" customFormat="1" ht="22.5" customHeight="1">
      <c r="A33" s="36"/>
      <c r="B33" s="200" t="s">
        <v>62</v>
      </c>
      <c r="C33" s="201"/>
      <c r="D33" s="37">
        <f>F33+H33</f>
        <v>15.8</v>
      </c>
      <c r="E33" s="38">
        <f>G33+I33</f>
        <v>8914.77</v>
      </c>
      <c r="F33" s="91">
        <f>SUM(F34:F35)</f>
        <v>11.370000000000001</v>
      </c>
      <c r="G33" s="38">
        <f aca="true" t="shared" si="2" ref="G33:M33">SUM(G34:G35)</f>
        <v>7694.09</v>
      </c>
      <c r="H33" s="40">
        <f t="shared" si="2"/>
        <v>4.43</v>
      </c>
      <c r="I33" s="38">
        <f t="shared" si="2"/>
        <v>1220.6799999999998</v>
      </c>
      <c r="J33" s="92">
        <f>SUM(J34:J35)</f>
        <v>6.07</v>
      </c>
      <c r="K33" s="38">
        <f>SUM(K34:K35)</f>
        <v>10227.279999999999</v>
      </c>
      <c r="L33" s="91">
        <f t="shared" si="2"/>
        <v>92.74</v>
      </c>
      <c r="M33" s="39">
        <f t="shared" si="2"/>
        <v>241989</v>
      </c>
    </row>
    <row r="34" spans="1:14" s="94" customFormat="1" ht="22.5" customHeight="1">
      <c r="A34" s="26"/>
      <c r="B34" s="42" t="s">
        <v>65</v>
      </c>
      <c r="C34" s="96" t="s">
        <v>54</v>
      </c>
      <c r="D34" s="44">
        <f>SUM(F34,H34)</f>
        <v>14.67</v>
      </c>
      <c r="E34" s="45">
        <f>SUM(G34,I34)</f>
        <v>7793.5</v>
      </c>
      <c r="F34" s="97">
        <v>10.32</v>
      </c>
      <c r="G34" s="97">
        <v>6616.13</v>
      </c>
      <c r="H34" s="97">
        <v>4.35</v>
      </c>
      <c r="I34" s="97">
        <v>1177.37</v>
      </c>
      <c r="J34" s="97">
        <v>0.88</v>
      </c>
      <c r="K34" s="97">
        <v>4403.12</v>
      </c>
      <c r="L34" s="97">
        <v>68.77</v>
      </c>
      <c r="M34" s="99">
        <v>95255</v>
      </c>
      <c r="N34" s="93"/>
    </row>
    <row r="35" spans="1:14" s="94" customFormat="1" ht="22.5" customHeight="1">
      <c r="A35" s="26"/>
      <c r="B35" s="42" t="s">
        <v>66</v>
      </c>
      <c r="C35" s="96" t="s">
        <v>51</v>
      </c>
      <c r="D35" s="102">
        <f>SUM(F35,H35)</f>
        <v>1.1300000000000001</v>
      </c>
      <c r="E35" s="45">
        <f>SUM(G35,I35)</f>
        <v>1121.27</v>
      </c>
      <c r="F35" s="97">
        <v>1.05</v>
      </c>
      <c r="G35" s="97">
        <v>1077.96</v>
      </c>
      <c r="H35" s="97">
        <v>0.08</v>
      </c>
      <c r="I35" s="97">
        <v>43.31</v>
      </c>
      <c r="J35" s="97">
        <v>5.19</v>
      </c>
      <c r="K35" s="97">
        <v>5824.16</v>
      </c>
      <c r="L35" s="97">
        <v>23.97</v>
      </c>
      <c r="M35" s="99">
        <v>146734</v>
      </c>
      <c r="N35" s="93"/>
    </row>
    <row r="36" spans="1:13" s="94" customFormat="1" ht="6.75" customHeight="1">
      <c r="A36" s="26"/>
      <c r="B36" s="103"/>
      <c r="C36" s="43"/>
      <c r="D36" s="46"/>
      <c r="E36" s="45"/>
      <c r="F36" s="33"/>
      <c r="G36" s="62"/>
      <c r="H36" s="33"/>
      <c r="I36" s="62"/>
      <c r="J36" s="33"/>
      <c r="K36" s="62"/>
      <c r="L36" s="33"/>
      <c r="M36" s="63"/>
    </row>
    <row r="37" spans="1:13" s="95" customFormat="1" ht="22.5" customHeight="1">
      <c r="A37" s="36"/>
      <c r="B37" s="200" t="s">
        <v>63</v>
      </c>
      <c r="C37" s="201"/>
      <c r="D37" s="37">
        <f>F37+H37</f>
        <v>20.63</v>
      </c>
      <c r="E37" s="38">
        <f>G37+I37</f>
        <v>9421.59</v>
      </c>
      <c r="F37" s="37">
        <f aca="true" t="shared" si="3" ref="F37:M37">SUM(F38:F39)</f>
        <v>8.29</v>
      </c>
      <c r="G37" s="38">
        <f t="shared" si="3"/>
        <v>8367.52</v>
      </c>
      <c r="H37" s="37">
        <f t="shared" si="3"/>
        <v>12.34</v>
      </c>
      <c r="I37" s="38">
        <f t="shared" si="3"/>
        <v>1054.07</v>
      </c>
      <c r="J37" s="92">
        <f t="shared" si="3"/>
        <v>3.17</v>
      </c>
      <c r="K37" s="38">
        <f t="shared" si="3"/>
        <v>1848.0600000000002</v>
      </c>
      <c r="L37" s="37">
        <f t="shared" si="3"/>
        <v>134.24</v>
      </c>
      <c r="M37" s="39">
        <f t="shared" si="3"/>
        <v>217066</v>
      </c>
    </row>
    <row r="38" spans="1:15" s="94" customFormat="1" ht="22.5" customHeight="1">
      <c r="A38" s="26"/>
      <c r="B38" s="42" t="s">
        <v>67</v>
      </c>
      <c r="C38" s="96" t="s">
        <v>52</v>
      </c>
      <c r="D38" s="44">
        <f>SUM(F38,H38)</f>
        <v>13.169999999999998</v>
      </c>
      <c r="E38" s="45">
        <f>SUM(G38,I38)</f>
        <v>4554.32</v>
      </c>
      <c r="F38" s="97">
        <v>4.63</v>
      </c>
      <c r="G38" s="97">
        <v>3615.15</v>
      </c>
      <c r="H38" s="97">
        <v>8.54</v>
      </c>
      <c r="I38" s="97">
        <v>939.17</v>
      </c>
      <c r="J38" s="97">
        <v>3.17</v>
      </c>
      <c r="K38" s="97">
        <v>1441.9</v>
      </c>
      <c r="L38" s="97">
        <v>61.43</v>
      </c>
      <c r="M38" s="99">
        <v>111556</v>
      </c>
      <c r="N38" s="93"/>
      <c r="O38" s="93"/>
    </row>
    <row r="39" spans="1:15" s="94" customFormat="1" ht="22.5" customHeight="1">
      <c r="A39" s="26"/>
      <c r="B39" s="42" t="s">
        <v>68</v>
      </c>
      <c r="C39" s="96" t="s">
        <v>53</v>
      </c>
      <c r="D39" s="44">
        <f>SUM(F39,H39)</f>
        <v>7.46</v>
      </c>
      <c r="E39" s="45">
        <f>SUM(G39,I39)</f>
        <v>4867.2699999999995</v>
      </c>
      <c r="F39" s="97">
        <v>3.66</v>
      </c>
      <c r="G39" s="97">
        <v>4752.37</v>
      </c>
      <c r="H39" s="97">
        <v>3.8</v>
      </c>
      <c r="I39" s="97">
        <v>114.9</v>
      </c>
      <c r="J39" s="97">
        <v>0</v>
      </c>
      <c r="K39" s="97">
        <v>406.16</v>
      </c>
      <c r="L39" s="97">
        <v>72.81</v>
      </c>
      <c r="M39" s="99">
        <v>105510</v>
      </c>
      <c r="N39" s="93"/>
      <c r="O39" s="93"/>
    </row>
    <row r="40" spans="1:13" ht="12" customHeight="1">
      <c r="A40" s="47"/>
      <c r="B40" s="48"/>
      <c r="C40" s="49"/>
      <c r="D40" s="50"/>
      <c r="E40" s="50"/>
      <c r="F40" s="50"/>
      <c r="G40" s="50"/>
      <c r="H40" s="47"/>
      <c r="I40" s="47"/>
      <c r="J40" s="47"/>
      <c r="K40" s="47"/>
      <c r="L40" s="47"/>
      <c r="M40" s="47"/>
    </row>
    <row r="42" s="24" customFormat="1" ht="16.5"/>
    <row r="43" spans="1:12" s="24" customFormat="1" ht="16.5">
      <c r="A43" s="194"/>
      <c r="B43" s="194"/>
      <c r="C43" s="77"/>
      <c r="D43" s="77"/>
      <c r="E43" s="77"/>
      <c r="F43" s="77"/>
      <c r="G43" s="77"/>
      <c r="H43" s="77"/>
      <c r="I43" s="77"/>
      <c r="J43" s="78"/>
      <c r="K43" s="78"/>
      <c r="L43" s="78"/>
    </row>
    <row r="44" s="24" customFormat="1" ht="16.5"/>
    <row r="45" s="24" customFormat="1" ht="16.5"/>
  </sheetData>
  <sheetProtection/>
  <mergeCells count="31">
    <mergeCell ref="K16:K17"/>
    <mergeCell ref="J12:K12"/>
    <mergeCell ref="J13:K13"/>
    <mergeCell ref="K14:K15"/>
    <mergeCell ref="A14:C17"/>
    <mergeCell ref="B21:C21"/>
    <mergeCell ref="J16:J17"/>
    <mergeCell ref="A4:G4"/>
    <mergeCell ref="A6:G6"/>
    <mergeCell ref="F15:G15"/>
    <mergeCell ref="A7:A8"/>
    <mergeCell ref="D12:G12"/>
    <mergeCell ref="D14:E14"/>
    <mergeCell ref="H4:M4"/>
    <mergeCell ref="H6:M6"/>
    <mergeCell ref="H12:I12"/>
    <mergeCell ref="L11:M11"/>
    <mergeCell ref="L14:M14"/>
    <mergeCell ref="J14:J15"/>
    <mergeCell ref="L7:L8"/>
    <mergeCell ref="H14:I14"/>
    <mergeCell ref="H15:I15"/>
    <mergeCell ref="A43:B43"/>
    <mergeCell ref="D13:G13"/>
    <mergeCell ref="D15:E15"/>
    <mergeCell ref="F14:G14"/>
    <mergeCell ref="B37:C37"/>
    <mergeCell ref="B20:C20"/>
    <mergeCell ref="A10:C13"/>
    <mergeCell ref="B33:C33"/>
    <mergeCell ref="A22:C22"/>
  </mergeCells>
  <printOptions/>
  <pageMargins left="1.0236220472440944" right="1.0236220472440944" top="0.984251968503937" bottom="1.7716535433070868" header="0" footer="0"/>
  <pageSetup fitToWidth="0" fitToHeight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view="pageBreakPreview" zoomScale="112" zoomScaleSheetLayoutView="112" zoomScalePageLayoutView="0" workbookViewId="0" topLeftCell="A1">
      <selection activeCell="B21" sqref="B21"/>
    </sheetView>
  </sheetViews>
  <sheetFormatPr defaultColWidth="9.00390625" defaultRowHeight="16.5"/>
  <cols>
    <col min="1" max="1" width="2.875" style="7" customWidth="1"/>
    <col min="2" max="2" width="22.375" style="7" customWidth="1"/>
    <col min="3" max="3" width="10.75390625" style="7" customWidth="1"/>
    <col min="4" max="4" width="13.75390625" style="7" customWidth="1"/>
    <col min="5" max="5" width="15.50390625" style="7" customWidth="1"/>
    <col min="6" max="6" width="13.875" style="7" customWidth="1"/>
    <col min="7" max="8" width="15.625" style="7" customWidth="1"/>
    <col min="9" max="9" width="16.50390625" style="7" customWidth="1"/>
    <col min="10" max="11" width="15.625" style="7" customWidth="1"/>
    <col min="12" max="16384" width="9.00390625" style="7" customWidth="1"/>
  </cols>
  <sheetData>
    <row r="1" spans="1:11" ht="11.25" customHeight="1">
      <c r="A1" s="52" t="s">
        <v>69</v>
      </c>
      <c r="K1" s="8" t="s">
        <v>70</v>
      </c>
    </row>
    <row r="2" ht="5.25" customHeight="1">
      <c r="B2" s="9"/>
    </row>
    <row r="3" ht="11.25" customHeight="1"/>
    <row r="4" spans="1:11" ht="27" customHeight="1">
      <c r="A4" s="222" t="s">
        <v>71</v>
      </c>
      <c r="B4" s="222"/>
      <c r="C4" s="222"/>
      <c r="D4" s="222"/>
      <c r="E4" s="222"/>
      <c r="F4" s="222"/>
      <c r="G4" s="210" t="s">
        <v>60</v>
      </c>
      <c r="H4" s="211"/>
      <c r="I4" s="211"/>
      <c r="J4" s="211"/>
      <c r="K4" s="211"/>
    </row>
    <row r="5" ht="13.5" customHeight="1"/>
    <row r="6" spans="1:11" ht="18.75" customHeight="1">
      <c r="A6" s="223" t="s">
        <v>8</v>
      </c>
      <c r="B6" s="223"/>
      <c r="C6" s="223"/>
      <c r="D6" s="223"/>
      <c r="E6" s="223"/>
      <c r="F6" s="223"/>
      <c r="G6" s="212" t="s">
        <v>22</v>
      </c>
      <c r="H6" s="213"/>
      <c r="I6" s="213"/>
      <c r="J6" s="213"/>
      <c r="K6" s="213"/>
    </row>
    <row r="7" spans="1:11" ht="12" customHeight="1">
      <c r="A7" s="225" t="s">
        <v>32</v>
      </c>
      <c r="B7" s="9" t="s">
        <v>72</v>
      </c>
      <c r="J7" s="233" t="s">
        <v>39</v>
      </c>
      <c r="K7" s="9" t="s">
        <v>50</v>
      </c>
    </row>
    <row r="8" spans="1:11" ht="14.25" customHeight="1">
      <c r="A8" s="225"/>
      <c r="B8" s="10" t="s">
        <v>73</v>
      </c>
      <c r="J8" s="233"/>
      <c r="K8" s="9" t="s">
        <v>74</v>
      </c>
    </row>
    <row r="9" spans="2:11" ht="1.5" customHeight="1">
      <c r="B9" s="51"/>
      <c r="J9" s="12"/>
      <c r="K9" s="9"/>
    </row>
    <row r="10" spans="1:11" ht="14.25" customHeight="1">
      <c r="A10" s="204" t="s">
        <v>103</v>
      </c>
      <c r="B10" s="204"/>
      <c r="C10" s="205"/>
      <c r="D10" s="15" t="s">
        <v>44</v>
      </c>
      <c r="E10" s="53"/>
      <c r="F10" s="54"/>
      <c r="G10" s="14" t="s">
        <v>20</v>
      </c>
      <c r="H10" s="198" t="s">
        <v>75</v>
      </c>
      <c r="I10" s="204"/>
      <c r="J10" s="204"/>
      <c r="K10" s="204"/>
    </row>
    <row r="11" spans="1:11" ht="12.75" customHeight="1">
      <c r="A11" s="206"/>
      <c r="B11" s="206"/>
      <c r="C11" s="207"/>
      <c r="D11" s="55"/>
      <c r="E11" s="221" t="s">
        <v>27</v>
      </c>
      <c r="F11" s="232"/>
      <c r="G11" s="56"/>
      <c r="H11" s="57"/>
      <c r="I11" s="221" t="s">
        <v>45</v>
      </c>
      <c r="J11" s="231"/>
      <c r="K11" s="17"/>
    </row>
    <row r="12" spans="1:11" ht="14.25" customHeight="1">
      <c r="A12" s="206"/>
      <c r="B12" s="206"/>
      <c r="C12" s="207"/>
      <c r="D12" s="198" t="s">
        <v>76</v>
      </c>
      <c r="E12" s="226"/>
      <c r="F12" s="58" t="s">
        <v>77</v>
      </c>
      <c r="G12" s="14"/>
      <c r="H12" s="198" t="s">
        <v>78</v>
      </c>
      <c r="I12" s="226"/>
      <c r="J12" s="198" t="s">
        <v>29</v>
      </c>
      <c r="K12" s="204"/>
    </row>
    <row r="13" spans="1:11" ht="12.75" customHeight="1">
      <c r="A13" s="220" t="s">
        <v>104</v>
      </c>
      <c r="B13" s="220"/>
      <c r="C13" s="217"/>
      <c r="D13" s="195" t="s">
        <v>28</v>
      </c>
      <c r="E13" s="221"/>
      <c r="F13" s="59" t="s">
        <v>21</v>
      </c>
      <c r="G13" s="19"/>
      <c r="H13" s="195" t="s">
        <v>28</v>
      </c>
      <c r="I13" s="221"/>
      <c r="J13" s="195" t="s">
        <v>21</v>
      </c>
      <c r="K13" s="221"/>
    </row>
    <row r="14" spans="1:12" ht="15" customHeight="1">
      <c r="A14" s="220"/>
      <c r="B14" s="220"/>
      <c r="C14" s="217"/>
      <c r="D14" s="22" t="s">
        <v>79</v>
      </c>
      <c r="E14" s="22" t="s">
        <v>80</v>
      </c>
      <c r="F14" s="22" t="s">
        <v>79</v>
      </c>
      <c r="G14" s="14" t="s">
        <v>81</v>
      </c>
      <c r="H14" s="22" t="s">
        <v>79</v>
      </c>
      <c r="I14" s="22" t="s">
        <v>80</v>
      </c>
      <c r="J14" s="22" t="s">
        <v>79</v>
      </c>
      <c r="K14" s="15" t="s">
        <v>81</v>
      </c>
      <c r="L14" s="60"/>
    </row>
    <row r="15" spans="1:11" ht="12.75" customHeight="1">
      <c r="A15" s="221"/>
      <c r="B15" s="221"/>
      <c r="C15" s="197"/>
      <c r="D15" s="23" t="s">
        <v>11</v>
      </c>
      <c r="E15" s="23" t="s">
        <v>12</v>
      </c>
      <c r="F15" s="23" t="s">
        <v>11</v>
      </c>
      <c r="G15" s="20" t="s">
        <v>19</v>
      </c>
      <c r="H15" s="23" t="s">
        <v>11</v>
      </c>
      <c r="I15" s="23" t="s">
        <v>12</v>
      </c>
      <c r="J15" s="23" t="s">
        <v>11</v>
      </c>
      <c r="K15" s="18" t="s">
        <v>19</v>
      </c>
    </row>
    <row r="16" spans="2:6" ht="8.25" customHeight="1">
      <c r="B16" s="24"/>
      <c r="C16" s="25"/>
      <c r="D16" s="11"/>
      <c r="E16" s="11"/>
      <c r="F16" s="11"/>
    </row>
    <row r="17" spans="1:11" ht="24.75" customHeight="1" hidden="1">
      <c r="A17" s="61"/>
      <c r="B17" s="27" t="s">
        <v>61</v>
      </c>
      <c r="C17" s="28" t="s">
        <v>3</v>
      </c>
      <c r="D17" s="32">
        <v>3.8</v>
      </c>
      <c r="E17" s="30">
        <v>179.17</v>
      </c>
      <c r="F17" s="32">
        <v>4.5</v>
      </c>
      <c r="G17" s="31">
        <v>11752</v>
      </c>
      <c r="H17" s="29">
        <v>238.61</v>
      </c>
      <c r="I17" s="30">
        <v>17985.85</v>
      </c>
      <c r="J17" s="29">
        <v>96.82</v>
      </c>
      <c r="K17" s="31">
        <v>482174</v>
      </c>
    </row>
    <row r="18" spans="1:11" ht="8.25" customHeight="1" hidden="1">
      <c r="A18" s="61"/>
      <c r="B18" s="234"/>
      <c r="C18" s="235"/>
      <c r="D18" s="33"/>
      <c r="E18" s="62"/>
      <c r="F18" s="33"/>
      <c r="G18" s="63"/>
      <c r="H18" s="33"/>
      <c r="I18" s="62"/>
      <c r="J18" s="33"/>
      <c r="K18" s="63"/>
    </row>
    <row r="19" spans="1:11" ht="6.75" customHeight="1">
      <c r="A19" s="61"/>
      <c r="B19" s="234"/>
      <c r="C19" s="235"/>
      <c r="D19" s="64"/>
      <c r="E19" s="65"/>
      <c r="F19" s="64"/>
      <c r="G19" s="66"/>
      <c r="H19" s="64"/>
      <c r="I19" s="65"/>
      <c r="J19" s="64"/>
      <c r="K19" s="66"/>
    </row>
    <row r="20" spans="1:11" ht="18.75" customHeight="1">
      <c r="A20" s="208" t="s">
        <v>82</v>
      </c>
      <c r="B20" s="208"/>
      <c r="C20" s="209"/>
      <c r="D20" s="1"/>
      <c r="E20" s="2"/>
      <c r="F20" s="4"/>
      <c r="G20" s="3"/>
      <c r="H20" s="5"/>
      <c r="I20" s="5"/>
      <c r="J20" s="2"/>
      <c r="K20" s="67"/>
    </row>
    <row r="21" spans="1:11" ht="25.5" customHeight="1">
      <c r="A21" s="61"/>
      <c r="B21" s="27" t="s">
        <v>113</v>
      </c>
      <c r="C21" s="28" t="s">
        <v>56</v>
      </c>
      <c r="D21" s="68">
        <v>0</v>
      </c>
      <c r="E21" s="68">
        <v>74.54</v>
      </c>
      <c r="F21" s="4">
        <v>1</v>
      </c>
      <c r="G21" s="3">
        <v>10000</v>
      </c>
      <c r="H21" s="5">
        <v>44.29</v>
      </c>
      <c r="I21" s="2">
        <v>12856.88</v>
      </c>
      <c r="J21" s="2">
        <v>8.84</v>
      </c>
      <c r="K21" s="3">
        <v>42754</v>
      </c>
    </row>
    <row r="22" spans="1:11" ht="25.5" customHeight="1">
      <c r="A22" s="61"/>
      <c r="B22" s="27" t="s">
        <v>114</v>
      </c>
      <c r="C22" s="28" t="s">
        <v>105</v>
      </c>
      <c r="D22" s="68">
        <v>0</v>
      </c>
      <c r="E22" s="2">
        <v>546</v>
      </c>
      <c r="F22" s="69">
        <v>0</v>
      </c>
      <c r="G22" s="69">
        <v>0</v>
      </c>
      <c r="H22" s="5">
        <v>31.97</v>
      </c>
      <c r="I22" s="2">
        <v>6546.99</v>
      </c>
      <c r="J22" s="5">
        <v>28.98</v>
      </c>
      <c r="K22" s="3">
        <v>211706</v>
      </c>
    </row>
    <row r="23" spans="1:11" ht="25.5" customHeight="1">
      <c r="A23" s="61"/>
      <c r="B23" s="27" t="s">
        <v>115</v>
      </c>
      <c r="C23" s="28" t="s">
        <v>106</v>
      </c>
      <c r="D23" s="2">
        <v>1.79</v>
      </c>
      <c r="E23" s="2">
        <v>356.61</v>
      </c>
      <c r="F23" s="68">
        <v>0</v>
      </c>
      <c r="G23" s="68">
        <v>0</v>
      </c>
      <c r="H23" s="4">
        <v>39.83</v>
      </c>
      <c r="I23" s="2">
        <v>8532.25</v>
      </c>
      <c r="J23" s="5">
        <v>41.25</v>
      </c>
      <c r="K23" s="35">
        <v>328620</v>
      </c>
    </row>
    <row r="24" spans="1:11" ht="25.5" customHeight="1">
      <c r="A24" s="61"/>
      <c r="B24" s="27" t="s">
        <v>116</v>
      </c>
      <c r="C24" s="28" t="s">
        <v>107</v>
      </c>
      <c r="D24" s="2">
        <v>2.48</v>
      </c>
      <c r="E24" s="2">
        <v>267.8</v>
      </c>
      <c r="F24" s="68">
        <v>0</v>
      </c>
      <c r="G24" s="68">
        <v>0</v>
      </c>
      <c r="H24" s="4">
        <v>37.96</v>
      </c>
      <c r="I24" s="2">
        <v>12341.32</v>
      </c>
      <c r="J24" s="5">
        <v>22.45</v>
      </c>
      <c r="K24" s="3">
        <v>140901</v>
      </c>
    </row>
    <row r="25" spans="1:11" ht="25.5" customHeight="1">
      <c r="A25" s="61"/>
      <c r="B25" s="27" t="s">
        <v>117</v>
      </c>
      <c r="C25" s="28" t="s">
        <v>108</v>
      </c>
      <c r="D25" s="2">
        <v>2.56</v>
      </c>
      <c r="E25" s="2">
        <v>131.25</v>
      </c>
      <c r="F25" s="4">
        <v>0.41</v>
      </c>
      <c r="G25" s="3">
        <v>1690</v>
      </c>
      <c r="H25" s="5">
        <v>51.06</v>
      </c>
      <c r="I25" s="2">
        <v>10985.11</v>
      </c>
      <c r="J25" s="5">
        <v>23.61</v>
      </c>
      <c r="K25" s="3">
        <v>199219</v>
      </c>
    </row>
    <row r="26" spans="1:11" ht="25.5" customHeight="1">
      <c r="A26" s="61"/>
      <c r="B26" s="27" t="s">
        <v>118</v>
      </c>
      <c r="C26" s="28" t="s">
        <v>109</v>
      </c>
      <c r="D26" s="2">
        <v>1.9</v>
      </c>
      <c r="E26" s="2">
        <v>243.3</v>
      </c>
      <c r="F26" s="69">
        <v>0</v>
      </c>
      <c r="G26" s="69">
        <v>0</v>
      </c>
      <c r="H26" s="5">
        <v>58.15</v>
      </c>
      <c r="I26" s="2">
        <v>14498.83</v>
      </c>
      <c r="J26" s="5">
        <v>23.19</v>
      </c>
      <c r="K26" s="3">
        <v>156056</v>
      </c>
    </row>
    <row r="27" spans="1:11" ht="25.5" customHeight="1">
      <c r="A27" s="61"/>
      <c r="B27" s="27" t="s">
        <v>119</v>
      </c>
      <c r="C27" s="28" t="s">
        <v>64</v>
      </c>
      <c r="D27" s="4">
        <v>0.85</v>
      </c>
      <c r="E27" s="34">
        <v>97.8</v>
      </c>
      <c r="F27" s="69">
        <v>2.11</v>
      </c>
      <c r="G27" s="69">
        <v>11350</v>
      </c>
      <c r="H27" s="34">
        <v>50.94</v>
      </c>
      <c r="I27" s="34">
        <v>10019.970000000001</v>
      </c>
      <c r="J27" s="34">
        <v>34.09</v>
      </c>
      <c r="K27" s="35">
        <v>238353</v>
      </c>
    </row>
    <row r="28" spans="1:11" ht="25.5" customHeight="1">
      <c r="A28" s="61"/>
      <c r="B28" s="27" t="s">
        <v>120</v>
      </c>
      <c r="C28" s="28" t="s">
        <v>110</v>
      </c>
      <c r="D28" s="4">
        <v>0.69</v>
      </c>
      <c r="E28" s="34">
        <v>96.5</v>
      </c>
      <c r="F28" s="69">
        <v>0</v>
      </c>
      <c r="G28" s="69">
        <v>0</v>
      </c>
      <c r="H28" s="34">
        <v>53.769999999999996</v>
      </c>
      <c r="I28" s="34">
        <v>13747.62</v>
      </c>
      <c r="J28" s="34">
        <v>16.73</v>
      </c>
      <c r="K28" s="35">
        <v>178604</v>
      </c>
    </row>
    <row r="29" spans="1:11" ht="25.5" customHeight="1">
      <c r="A29" s="61"/>
      <c r="B29" s="27" t="s">
        <v>121</v>
      </c>
      <c r="C29" s="28" t="s">
        <v>111</v>
      </c>
      <c r="D29" s="69">
        <v>0</v>
      </c>
      <c r="E29" s="30">
        <v>107.86</v>
      </c>
      <c r="F29" s="71">
        <v>0</v>
      </c>
      <c r="G29" s="72">
        <v>0</v>
      </c>
      <c r="H29" s="29">
        <v>67.89</v>
      </c>
      <c r="I29" s="30">
        <v>14000.32</v>
      </c>
      <c r="J29" s="29">
        <v>41.93</v>
      </c>
      <c r="K29" s="31">
        <v>606004</v>
      </c>
    </row>
    <row r="30" spans="1:11" ht="25.5" customHeight="1">
      <c r="A30" s="61"/>
      <c r="B30" s="27" t="s">
        <v>122</v>
      </c>
      <c r="C30" s="28" t="s">
        <v>112</v>
      </c>
      <c r="D30" s="71">
        <f aca="true" t="shared" si="0" ref="D30:K30">D31+D35</f>
        <v>3.5</v>
      </c>
      <c r="E30" s="71">
        <f t="shared" si="0"/>
        <v>460.5</v>
      </c>
      <c r="F30" s="71">
        <f t="shared" si="0"/>
        <v>0</v>
      </c>
      <c r="G30" s="73">
        <f t="shared" si="0"/>
        <v>0</v>
      </c>
      <c r="H30" s="71">
        <f t="shared" si="0"/>
        <v>54.440000000000005</v>
      </c>
      <c r="I30" s="71">
        <f t="shared" si="0"/>
        <v>9070.34</v>
      </c>
      <c r="J30" s="71">
        <f t="shared" si="0"/>
        <v>22.990000000000002</v>
      </c>
      <c r="K30" s="3">
        <f t="shared" si="0"/>
        <v>278431</v>
      </c>
    </row>
    <row r="31" spans="1:11" s="41" customFormat="1" ht="23.25" customHeight="1">
      <c r="A31" s="74"/>
      <c r="B31" s="200" t="s">
        <v>62</v>
      </c>
      <c r="C31" s="201"/>
      <c r="D31" s="75">
        <f>SUM(D32:D33)</f>
        <v>3.5</v>
      </c>
      <c r="E31" s="75">
        <f aca="true" t="shared" si="1" ref="E31:K31">SUM(E32:E33)</f>
        <v>460.5</v>
      </c>
      <c r="F31" s="75">
        <f t="shared" si="1"/>
        <v>0</v>
      </c>
      <c r="G31" s="76">
        <f t="shared" si="1"/>
        <v>0</v>
      </c>
      <c r="H31" s="75">
        <f t="shared" si="1"/>
        <v>37.34</v>
      </c>
      <c r="I31" s="75">
        <f t="shared" si="1"/>
        <v>4464.54</v>
      </c>
      <c r="J31" s="75">
        <f t="shared" si="1"/>
        <v>15.39</v>
      </c>
      <c r="K31" s="39">
        <f t="shared" si="1"/>
        <v>224946</v>
      </c>
    </row>
    <row r="32" spans="1:11" s="94" customFormat="1" ht="23.25" customHeight="1">
      <c r="A32" s="61"/>
      <c r="B32" s="42" t="s">
        <v>65</v>
      </c>
      <c r="C32" s="96" t="s">
        <v>55</v>
      </c>
      <c r="D32" s="97">
        <v>3.5</v>
      </c>
      <c r="E32" s="97">
        <v>460.5</v>
      </c>
      <c r="F32" s="97">
        <v>0</v>
      </c>
      <c r="G32" s="98">
        <v>0</v>
      </c>
      <c r="H32" s="97">
        <v>24.57</v>
      </c>
      <c r="I32" s="97">
        <v>2659.88</v>
      </c>
      <c r="J32" s="98">
        <v>5.89</v>
      </c>
      <c r="K32" s="99">
        <v>158646</v>
      </c>
    </row>
    <row r="33" spans="1:11" s="94" customFormat="1" ht="23.25" customHeight="1">
      <c r="A33" s="61"/>
      <c r="B33" s="42" t="s">
        <v>66</v>
      </c>
      <c r="C33" s="96" t="s">
        <v>51</v>
      </c>
      <c r="D33" s="97">
        <v>0</v>
      </c>
      <c r="E33" s="97">
        <v>0</v>
      </c>
      <c r="F33" s="97">
        <v>0</v>
      </c>
      <c r="G33" s="98">
        <v>0</v>
      </c>
      <c r="H33" s="97">
        <v>12.77</v>
      </c>
      <c r="I33" s="97">
        <v>1804.66</v>
      </c>
      <c r="J33" s="98">
        <v>9.5</v>
      </c>
      <c r="K33" s="99">
        <v>66300</v>
      </c>
    </row>
    <row r="34" spans="1:11" s="94" customFormat="1" ht="6.75" customHeight="1">
      <c r="A34" s="61"/>
      <c r="B34" s="100"/>
      <c r="C34" s="101"/>
      <c r="D34" s="97"/>
      <c r="E34" s="77"/>
      <c r="F34" s="77"/>
      <c r="G34" s="78"/>
      <c r="H34" s="77"/>
      <c r="I34" s="77"/>
      <c r="J34" s="77"/>
      <c r="K34" s="78"/>
    </row>
    <row r="35" spans="1:11" s="95" customFormat="1" ht="23.25" customHeight="1">
      <c r="A35" s="74"/>
      <c r="B35" s="200" t="s">
        <v>63</v>
      </c>
      <c r="C35" s="201"/>
      <c r="D35" s="75">
        <f>SUM(D36:D37)</f>
        <v>0</v>
      </c>
      <c r="E35" s="75">
        <f aca="true" t="shared" si="2" ref="E35:K35">SUM(E36:E37)</f>
        <v>0</v>
      </c>
      <c r="F35" s="75">
        <f t="shared" si="2"/>
        <v>0</v>
      </c>
      <c r="G35" s="76">
        <f t="shared" si="2"/>
        <v>0</v>
      </c>
      <c r="H35" s="75">
        <f t="shared" si="2"/>
        <v>17.1</v>
      </c>
      <c r="I35" s="75">
        <f t="shared" si="2"/>
        <v>4605.799999999999</v>
      </c>
      <c r="J35" s="75">
        <f t="shared" si="2"/>
        <v>7.6</v>
      </c>
      <c r="K35" s="39">
        <f t="shared" si="2"/>
        <v>53485</v>
      </c>
    </row>
    <row r="36" spans="1:11" s="94" customFormat="1" ht="23.25" customHeight="1">
      <c r="A36" s="61"/>
      <c r="B36" s="42" t="s">
        <v>67</v>
      </c>
      <c r="C36" s="96" t="s">
        <v>52</v>
      </c>
      <c r="D36" s="97">
        <v>0</v>
      </c>
      <c r="E36" s="97">
        <v>0</v>
      </c>
      <c r="F36" s="97">
        <v>0</v>
      </c>
      <c r="G36" s="98">
        <v>0</v>
      </c>
      <c r="H36" s="97">
        <v>6.41</v>
      </c>
      <c r="I36" s="97">
        <v>2102.66</v>
      </c>
      <c r="J36" s="98">
        <v>5.7</v>
      </c>
      <c r="K36" s="99">
        <v>35420</v>
      </c>
    </row>
    <row r="37" spans="1:11" s="94" customFormat="1" ht="23.25" customHeight="1">
      <c r="A37" s="61"/>
      <c r="B37" s="42" t="s">
        <v>68</v>
      </c>
      <c r="C37" s="96" t="s">
        <v>53</v>
      </c>
      <c r="D37" s="97">
        <v>0</v>
      </c>
      <c r="E37" s="97">
        <v>0</v>
      </c>
      <c r="F37" s="97">
        <v>0</v>
      </c>
      <c r="G37" s="98">
        <v>0</v>
      </c>
      <c r="H37" s="97">
        <v>10.69</v>
      </c>
      <c r="I37" s="97">
        <v>2503.14</v>
      </c>
      <c r="J37" s="98">
        <v>1.9</v>
      </c>
      <c r="K37" s="99">
        <v>18065</v>
      </c>
    </row>
    <row r="38" spans="1:11" ht="12" customHeight="1">
      <c r="A38" s="47"/>
      <c r="B38" s="48"/>
      <c r="C38" s="49"/>
      <c r="D38" s="50"/>
      <c r="E38" s="50"/>
      <c r="F38" s="50"/>
      <c r="G38" s="47"/>
      <c r="H38" s="47"/>
      <c r="I38" s="47"/>
      <c r="J38" s="47"/>
      <c r="K38" s="47"/>
    </row>
  </sheetData>
  <sheetProtection/>
  <mergeCells count="22">
    <mergeCell ref="D12:E12"/>
    <mergeCell ref="H12:I12"/>
    <mergeCell ref="J12:K12"/>
    <mergeCell ref="H10:K10"/>
    <mergeCell ref="D13:E13"/>
    <mergeCell ref="H13:I13"/>
    <mergeCell ref="A20:C20"/>
    <mergeCell ref="B35:C35"/>
    <mergeCell ref="B31:C31"/>
    <mergeCell ref="B18:C18"/>
    <mergeCell ref="B19:C19"/>
    <mergeCell ref="J13:K13"/>
    <mergeCell ref="G4:K4"/>
    <mergeCell ref="I11:J11"/>
    <mergeCell ref="E11:F11"/>
    <mergeCell ref="A10:C12"/>
    <mergeCell ref="A13:C15"/>
    <mergeCell ref="J7:J8"/>
    <mergeCell ref="A4:F4"/>
    <mergeCell ref="A6:F6"/>
    <mergeCell ref="A7:A8"/>
    <mergeCell ref="G6:K6"/>
  </mergeCells>
  <printOptions/>
  <pageMargins left="1.0236220472440944" right="1.0236220472440944" top="0.984251968503937" bottom="1.7716535433070868" header="0" footer="0"/>
  <pageSetup fitToWidth="0" fitToHeight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鄭大偉</dc:creator>
  <cp:keywords/>
  <dc:description/>
  <cp:lastModifiedBy>王郁瑄</cp:lastModifiedBy>
  <cp:lastPrinted>2021-04-27T06:28:29Z</cp:lastPrinted>
  <dcterms:created xsi:type="dcterms:W3CDTF">1997-01-14T01:50:29Z</dcterms:created>
  <dcterms:modified xsi:type="dcterms:W3CDTF">2021-07-09T03:23:14Z</dcterms:modified>
  <cp:category/>
  <cp:version/>
  <cp:contentType/>
  <cp:contentStatus/>
</cp:coreProperties>
</file>