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0" windowWidth="13875" windowHeight="7830" activeTab="0"/>
  </bookViews>
  <sheets>
    <sheet name="表38 表38(完)" sheetId="1" r:id="rId1"/>
  </sheets>
  <definedNames>
    <definedName name="_xlnm.Print_Area" localSheetId="0">'表38 表38(完)'!$A$1:$AB$35</definedName>
  </definedNames>
  <calcPr fullCalcOnLoad="1"/>
</workbook>
</file>

<file path=xl/sharedStrings.xml><?xml version="1.0" encoding="utf-8"?>
<sst xmlns="http://schemas.openxmlformats.org/spreadsheetml/2006/main" count="150" uniqueCount="90">
  <si>
    <t>(2006)</t>
  </si>
  <si>
    <t>1st Season</t>
  </si>
  <si>
    <t>2nd Season</t>
  </si>
  <si>
    <t>3rd Season</t>
  </si>
  <si>
    <t>4th Season</t>
  </si>
  <si>
    <t>國</t>
  </si>
  <si>
    <t>合        計</t>
  </si>
  <si>
    <t>Conifers</t>
  </si>
  <si>
    <t>Sub-Total</t>
  </si>
  <si>
    <t>按所有權分</t>
  </si>
  <si>
    <t>By Ownership</t>
  </si>
  <si>
    <t>單位 : 立方公尺</t>
  </si>
  <si>
    <t>Hardwoods</t>
  </si>
  <si>
    <t>Total</t>
  </si>
  <si>
    <t>National</t>
  </si>
  <si>
    <t>Organizations Outside F.B.</t>
  </si>
  <si>
    <t>單位 : 立方公尺</t>
  </si>
  <si>
    <t>Total</t>
  </si>
  <si>
    <t>Conifers</t>
  </si>
  <si>
    <t>Hardwoods</t>
  </si>
  <si>
    <t>Table 38     Timber Production-Saw-Timber</t>
  </si>
  <si>
    <t>Table 38     Timber Production-Saw-Timber (Concluded)</t>
  </si>
  <si>
    <t>(2017)</t>
  </si>
  <si>
    <t>Year, Season</t>
  </si>
  <si>
    <t>年 別 及 季 別</t>
  </si>
  <si>
    <t>(2013)</t>
  </si>
  <si>
    <t>(2014)</t>
  </si>
  <si>
    <t>(2015)</t>
  </si>
  <si>
    <t>(2016)</t>
  </si>
  <si>
    <t>(2018)</t>
  </si>
  <si>
    <t>(2019)</t>
  </si>
  <si>
    <t>(2020)</t>
  </si>
  <si>
    <t>(2021)</t>
  </si>
  <si>
    <t>(2022)</t>
  </si>
  <si>
    <r>
      <t>146</t>
    </r>
    <r>
      <rPr>
        <sz val="8"/>
        <color indexed="8"/>
        <rFont val="標楷體"/>
        <family val="4"/>
      </rPr>
      <t>　林產處分</t>
    </r>
  </si>
  <si>
    <r>
      <t>Disposal of Forest Products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147</t>
    </r>
  </si>
  <si>
    <r>
      <t>148</t>
    </r>
    <r>
      <rPr>
        <sz val="8"/>
        <color indexed="8"/>
        <rFont val="標楷體"/>
        <family val="4"/>
      </rPr>
      <t>　林產處分</t>
    </r>
  </si>
  <si>
    <r>
      <t>Disposal of Forest Products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149</t>
    </r>
  </si>
  <si>
    <r>
      <t>表</t>
    </r>
    <r>
      <rPr>
        <sz val="16"/>
        <color indexed="8"/>
        <rFont val="Times New Roman"/>
        <family val="1"/>
      </rPr>
      <t>38</t>
    </r>
    <r>
      <rPr>
        <sz val="16"/>
        <color indexed="8"/>
        <rFont val="標楷體"/>
        <family val="4"/>
      </rPr>
      <t>　木材生產－用材</t>
    </r>
  </si>
  <si>
    <r>
      <t>表</t>
    </r>
    <r>
      <rPr>
        <sz val="16"/>
        <color indexed="8"/>
        <rFont val="Times New Roman"/>
        <family val="1"/>
      </rPr>
      <t>38</t>
    </r>
    <r>
      <rPr>
        <sz val="16"/>
        <color indexed="8"/>
        <rFont val="標楷體"/>
        <family val="4"/>
      </rPr>
      <t>　木材生產－用材</t>
    </r>
    <r>
      <rPr>
        <sz val="16"/>
        <color indexed="8"/>
        <rFont val="Times New Roman"/>
        <family val="1"/>
      </rPr>
      <t xml:space="preserve"> (</t>
    </r>
    <r>
      <rPr>
        <sz val="16"/>
        <color indexed="8"/>
        <rFont val="標楷體"/>
        <family val="4"/>
      </rPr>
      <t>續完</t>
    </r>
    <r>
      <rPr>
        <sz val="16"/>
        <color indexed="8"/>
        <rFont val="Times New Roman"/>
        <family val="1"/>
      </rPr>
      <t>)</t>
    </r>
  </si>
  <si>
    <r>
      <t>Unit : m</t>
    </r>
    <r>
      <rPr>
        <vertAlign val="superscript"/>
        <sz val="9"/>
        <color indexed="8"/>
        <rFont val="Times New Roman"/>
        <family val="1"/>
      </rPr>
      <t>3</t>
    </r>
  </si>
  <si>
    <r>
      <t>總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計</t>
    </r>
    <r>
      <rPr>
        <sz val="10"/>
        <color indexed="8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>Grand  Tota</t>
    </r>
    <r>
      <rPr>
        <sz val="8"/>
        <color indexed="8"/>
        <rFont val="Times New Roman"/>
        <family val="1"/>
      </rPr>
      <t>l</t>
    </r>
  </si>
  <si>
    <r>
      <t xml:space="preserve">                                                 </t>
    </r>
    <r>
      <rPr>
        <sz val="10"/>
        <color indexed="8"/>
        <rFont val="標楷體"/>
        <family val="4"/>
      </rPr>
      <t>有</t>
    </r>
    <r>
      <rPr>
        <sz val="10"/>
        <color indexed="8"/>
        <rFont val="Times New Roman"/>
        <family val="1"/>
      </rPr>
      <t xml:space="preserve">                                                               </t>
    </r>
    <r>
      <rPr>
        <sz val="9"/>
        <color indexed="8"/>
        <rFont val="Times New Roman"/>
        <family val="1"/>
      </rPr>
      <t>National</t>
    </r>
  </si>
  <si>
    <r>
      <t>國</t>
    </r>
    <r>
      <rPr>
        <sz val="10"/>
        <color indexed="8"/>
        <rFont val="Times New Roman"/>
        <family val="1"/>
      </rPr>
      <t xml:space="preserve">                                                                                </t>
    </r>
    <r>
      <rPr>
        <sz val="10"/>
        <color indexed="8"/>
        <rFont val="標楷體"/>
        <family val="4"/>
      </rPr>
      <t>有</t>
    </r>
  </si>
  <si>
    <r>
      <t xml:space="preserve">         </t>
    </r>
    <r>
      <rPr>
        <sz val="10"/>
        <color indexed="8"/>
        <rFont val="標楷體"/>
        <family val="4"/>
      </rPr>
      <t>公　　　　　　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有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>Public</t>
    </r>
  </si>
  <si>
    <r>
      <t xml:space="preserve"> </t>
    </r>
    <r>
      <rPr>
        <sz val="10"/>
        <color indexed="8"/>
        <rFont val="標楷體"/>
        <family val="4"/>
      </rPr>
      <t xml:space="preserve">    私　　  　　　   有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Private</t>
    </r>
  </si>
  <si>
    <r>
      <t>合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計</t>
    </r>
  </si>
  <si>
    <r>
      <t>針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樹</t>
    </r>
  </si>
  <si>
    <r>
      <t>闊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樹</t>
    </r>
  </si>
  <si>
    <r>
      <t xml:space="preserve">                               </t>
    </r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務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局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轄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屬</t>
    </r>
    <r>
      <rPr>
        <sz val="10"/>
        <color indexed="8"/>
        <rFont val="Times New Roman"/>
        <family val="1"/>
      </rPr>
      <t xml:space="preserve">               </t>
    </r>
    <r>
      <rPr>
        <sz val="8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Organizations  Under  F.B.</t>
    </r>
  </si>
  <si>
    <r>
      <t>林 務 局 轄 屬</t>
    </r>
    <r>
      <rPr>
        <sz val="12"/>
        <color indexed="8"/>
        <rFont val="Times New Roman"/>
        <family val="1"/>
      </rPr>
      <t xml:space="preserve">   </t>
    </r>
    <r>
      <rPr>
        <sz val="9"/>
        <color indexed="8"/>
        <rFont val="Times New Roman"/>
        <family val="1"/>
      </rPr>
      <t>Organizations Under F.B.</t>
    </r>
  </si>
  <si>
    <r>
      <t xml:space="preserve">  </t>
    </r>
    <r>
      <rPr>
        <sz val="10"/>
        <color indexed="8"/>
        <rFont val="標楷體"/>
        <family val="4"/>
      </rPr>
      <t>非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務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局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轄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屬</t>
    </r>
  </si>
  <si>
    <r>
      <t>合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計</t>
    </r>
  </si>
  <si>
    <r>
      <t>闊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樹</t>
    </r>
  </si>
  <si>
    <r>
      <t>小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計</t>
    </r>
  </si>
  <si>
    <r>
      <t xml:space="preserve">             </t>
    </r>
    <r>
      <rPr>
        <sz val="10"/>
        <color indexed="8"/>
        <rFont val="標楷體"/>
        <family val="4"/>
      </rPr>
      <t>合</t>
    </r>
    <r>
      <rPr>
        <sz val="10"/>
        <color indexed="8"/>
        <rFont val="Times New Roman"/>
        <family val="1"/>
      </rPr>
      <t xml:space="preserve">                            </t>
    </r>
    <r>
      <rPr>
        <sz val="10"/>
        <color indexed="8"/>
        <rFont val="標楷體"/>
        <family val="4"/>
      </rPr>
      <t>計</t>
    </r>
    <r>
      <rPr>
        <sz val="10"/>
        <color indexed="8"/>
        <rFont val="Times New Roman"/>
        <family val="1"/>
      </rPr>
      <t xml:space="preserve">         </t>
    </r>
    <r>
      <rPr>
        <sz val="9"/>
        <color indexed="8"/>
        <rFont val="Times New Roman"/>
        <family val="1"/>
      </rPr>
      <t xml:space="preserve"> Total</t>
    </r>
  </si>
  <si>
    <r>
      <t xml:space="preserve">            </t>
    </r>
    <r>
      <rPr>
        <sz val="10"/>
        <color indexed="8"/>
        <rFont val="標楷體"/>
        <family val="4"/>
      </rPr>
      <t>直</t>
    </r>
    <r>
      <rPr>
        <sz val="10"/>
        <color indexed="8"/>
        <rFont val="Times New Roman"/>
        <family val="1"/>
      </rPr>
      <t xml:space="preserve">                   </t>
    </r>
    <r>
      <rPr>
        <sz val="10"/>
        <color indexed="8"/>
        <rFont val="標楷體"/>
        <family val="4"/>
      </rPr>
      <t>營</t>
    </r>
    <r>
      <rPr>
        <sz val="10"/>
        <color indexed="8"/>
        <rFont val="Times New Roman"/>
        <family val="1"/>
      </rPr>
      <t xml:space="preserve">      </t>
    </r>
    <r>
      <rPr>
        <sz val="9"/>
        <color indexed="8"/>
        <rFont val="Times New Roman"/>
        <family val="1"/>
      </rPr>
      <t>Direct  Operating</t>
    </r>
  </si>
  <si>
    <r>
      <t>民</t>
    </r>
    <r>
      <rPr>
        <sz val="10"/>
        <color indexed="8"/>
        <rFont val="Times New Roman"/>
        <family val="1"/>
      </rPr>
      <t xml:space="preserve">                   </t>
    </r>
    <r>
      <rPr>
        <sz val="10"/>
        <color indexed="8"/>
        <rFont val="標楷體"/>
        <family val="4"/>
      </rPr>
      <t>營</t>
    </r>
    <r>
      <rPr>
        <sz val="10"/>
        <color indexed="8"/>
        <rFont val="Times New Roman"/>
        <family val="1"/>
      </rPr>
      <t xml:space="preserve">      </t>
    </r>
    <r>
      <rPr>
        <sz val="9"/>
        <color indexed="8"/>
        <rFont val="Times New Roman"/>
        <family val="1"/>
      </rPr>
      <t>Private Operating</t>
    </r>
  </si>
  <si>
    <r>
      <t>合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計</t>
    </r>
  </si>
  <si>
    <r>
      <t>闊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樹</t>
    </r>
  </si>
  <si>
    <r>
      <t>闊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樹</t>
    </r>
  </si>
  <si>
    <r>
      <t>小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計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</si>
  <si>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95    </t>
    </r>
    <r>
      <rPr>
        <b/>
        <sz val="10.5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</si>
  <si>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臺閩地區</t>
    </r>
    <r>
      <rPr>
        <b/>
        <sz val="10"/>
        <color indexed="8"/>
        <rFont val="Times New Roman"/>
        <family val="1"/>
      </rPr>
      <t>(</t>
    </r>
    <r>
      <rPr>
        <b/>
        <sz val="9"/>
        <color indexed="8"/>
        <rFont val="Times New Roman"/>
        <family val="1"/>
      </rPr>
      <t>Taiwan-Fuchien Region</t>
    </r>
    <r>
      <rPr>
        <b/>
        <sz val="10"/>
        <color indexed="8"/>
        <rFont val="Times New Roman"/>
        <family val="1"/>
      </rPr>
      <t>)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</si>
  <si>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102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</si>
  <si>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102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</si>
  <si>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103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</si>
  <si>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103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</si>
  <si>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104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</si>
  <si>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104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</si>
  <si>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105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</si>
  <si>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105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</si>
  <si>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106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</si>
  <si>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106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</si>
  <si>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107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</si>
  <si>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107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</si>
  <si>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108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</si>
  <si>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108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</si>
  <si>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109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</si>
  <si>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109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</si>
  <si>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110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</si>
  <si>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110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</si>
  <si>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111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</si>
  <si>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111   </t>
    </r>
    <r>
      <rPr>
        <b/>
        <sz val="10.5"/>
        <color indexed="8"/>
        <rFont val="標楷體"/>
        <family val="4"/>
      </rPr>
      <t>年</t>
    </r>
  </si>
  <si>
    <r>
      <rPr>
        <i/>
        <sz val="10.5"/>
        <color indexed="8"/>
        <rFont val="標楷體"/>
        <family val="4"/>
      </rPr>
      <t>上半年計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</si>
  <si>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標楷體"/>
        <family val="4"/>
      </rPr>
      <t>季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</si>
  <si>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標楷體"/>
        <family val="4"/>
      </rPr>
      <t>季</t>
    </r>
  </si>
  <si>
    <r>
      <rPr>
        <i/>
        <sz val="10.5"/>
        <color indexed="8"/>
        <rFont val="標楷體"/>
        <family val="4"/>
      </rPr>
      <t>下半年計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</si>
  <si>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標楷體"/>
        <family val="4"/>
      </rPr>
      <t>季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</si>
  <si>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4</t>
    </r>
    <r>
      <rPr>
        <sz val="10.5"/>
        <color indexed="8"/>
        <rFont val="標楷體"/>
        <family val="4"/>
      </rPr>
      <t>季</t>
    </r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</si>
</sst>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\ ###\ ###.00"/>
    <numFmt numFmtId="216" formatCode="_-* #.0\ ###\ ##0_-;\-* #.0\ ###\ ##0_-;_-* &quot;-&quot;_-;_-@_-"/>
    <numFmt numFmtId="217" formatCode="0.00_ "/>
    <numFmt numFmtId="218" formatCode="_-* #\ ###\ ##0.00;\-* #\ ###\ ##0.00;_-* &quot;-&quot;_-;_-@_-"/>
    <numFmt numFmtId="219" formatCode="0.0000"/>
    <numFmt numFmtId="220" formatCode="0.000"/>
    <numFmt numFmtId="221" formatCode="##\ ###\ ###.00"/>
    <numFmt numFmtId="222" formatCode="_-* #\ ###\ ##0.00_-;\-* #\ ###\ ##0.00_-;_-* &quot;-&quot;??_-;_-@_-"/>
    <numFmt numFmtId="223" formatCode="_-* #,##0_-;\-* #,##0_-;_-* &quot;-&quot;??_-;_-@_-"/>
  </numFmts>
  <fonts count="9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0"/>
      <color indexed="8"/>
      <name val="Times New Roman"/>
      <family val="1"/>
    </font>
    <font>
      <sz val="8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8"/>
      <color indexed="8"/>
      <name val="新細明體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2"/>
      <color indexed="8"/>
      <name val="新細明體"/>
      <family val="1"/>
    </font>
    <font>
      <sz val="10.5"/>
      <color indexed="8"/>
      <name val="Times New Roman"/>
      <family val="1"/>
    </font>
    <font>
      <sz val="12"/>
      <color indexed="8"/>
      <name val="標楷體"/>
      <family val="4"/>
    </font>
    <font>
      <i/>
      <sz val="9"/>
      <color indexed="8"/>
      <name val="Times New Roman"/>
      <family val="1"/>
    </font>
    <font>
      <i/>
      <sz val="10.5"/>
      <color indexed="8"/>
      <name val="Times New Roman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8"/>
      <color indexed="8"/>
      <name val="細明體"/>
      <family val="3"/>
    </font>
    <font>
      <sz val="16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0.5"/>
      <color indexed="8"/>
      <name val="標楷體"/>
      <family val="4"/>
    </font>
    <font>
      <b/>
      <sz val="10"/>
      <color indexed="8"/>
      <name val="標楷體"/>
      <family val="4"/>
    </font>
    <font>
      <i/>
      <sz val="10.5"/>
      <color indexed="8"/>
      <name val="標楷體"/>
      <family val="4"/>
    </font>
    <font>
      <sz val="10.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.5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9"/>
      <color theme="1"/>
      <name val="Times New Roman"/>
      <family val="1"/>
    </font>
    <font>
      <sz val="9"/>
      <color theme="1"/>
      <name val="標楷體"/>
      <family val="4"/>
    </font>
    <font>
      <sz val="10"/>
      <color theme="1"/>
      <name val="Times New Roman"/>
      <family val="1"/>
    </font>
    <font>
      <sz val="8"/>
      <color theme="1"/>
      <name val="標楷體"/>
      <family val="4"/>
    </font>
    <font>
      <sz val="12"/>
      <color theme="1"/>
      <name val="Times New Roman"/>
      <family val="1"/>
    </font>
    <font>
      <sz val="10"/>
      <color theme="1"/>
      <name val="標楷體"/>
      <family val="4"/>
    </font>
    <font>
      <sz val="8"/>
      <color theme="1"/>
      <name val="新細明體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i/>
      <sz val="12"/>
      <color theme="1"/>
      <name val="新細明體"/>
      <family val="1"/>
    </font>
    <font>
      <sz val="10.5"/>
      <color theme="1"/>
      <name val="Times New Roman"/>
      <family val="1"/>
    </font>
    <font>
      <sz val="12"/>
      <color theme="1"/>
      <name val="標楷體"/>
      <family val="4"/>
    </font>
    <font>
      <i/>
      <sz val="9"/>
      <color theme="1"/>
      <name val="Times New Roman"/>
      <family val="1"/>
    </font>
    <font>
      <sz val="10"/>
      <color theme="1"/>
      <name val="新細明體"/>
      <family val="1"/>
    </font>
    <font>
      <i/>
      <sz val="10.5"/>
      <color theme="1"/>
      <name val="Times New Roman"/>
      <family val="1"/>
    </font>
    <font>
      <sz val="9"/>
      <color theme="1"/>
      <name val="新細明體"/>
      <family val="1"/>
    </font>
    <font>
      <sz val="14"/>
      <color theme="1"/>
      <name val="Times New Roman"/>
      <family val="1"/>
    </font>
    <font>
      <sz val="14"/>
      <color theme="1"/>
      <name val="新細明體"/>
      <family val="1"/>
    </font>
    <font>
      <sz val="11"/>
      <color theme="1"/>
      <name val="Times New Roman"/>
      <family val="1"/>
    </font>
    <font>
      <sz val="11"/>
      <color theme="1"/>
      <name val="新細明體"/>
      <family val="1"/>
    </font>
    <font>
      <sz val="16"/>
      <color theme="1"/>
      <name val="標楷體"/>
      <family val="4"/>
    </font>
    <font>
      <sz val="13"/>
      <color theme="1"/>
      <name val="標楷體"/>
      <family val="4"/>
    </font>
    <font>
      <b/>
      <sz val="1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70" fillId="0" borderId="0" xfId="0" applyFont="1" applyFill="1" applyBorder="1" applyAlignment="1" applyProtection="1">
      <alignment horizontal="distributed" vertical="center" wrapText="1"/>
      <protection locked="0"/>
    </xf>
    <xf numFmtId="0" fontId="71" fillId="0" borderId="0" xfId="0" applyFont="1" applyFill="1" applyAlignment="1" applyProtection="1">
      <alignment/>
      <protection locked="0"/>
    </xf>
    <xf numFmtId="0" fontId="72" fillId="0" borderId="0" xfId="0" applyFont="1" applyFill="1" applyAlignment="1" applyProtection="1">
      <alignment/>
      <protection locked="0"/>
    </xf>
    <xf numFmtId="0" fontId="71" fillId="0" borderId="0" xfId="0" applyFont="1" applyFill="1" applyAlignment="1" applyProtection="1">
      <alignment horizontal="right"/>
      <protection locked="0"/>
    </xf>
    <xf numFmtId="0" fontId="73" fillId="0" borderId="0" xfId="0" applyFont="1" applyFill="1" applyAlignment="1" applyProtection="1">
      <alignment/>
      <protection locked="0"/>
    </xf>
    <xf numFmtId="0" fontId="74" fillId="0" borderId="0" xfId="0" applyFont="1" applyFill="1" applyAlignment="1" applyProtection="1">
      <alignment horizontal="left"/>
      <protection locked="0"/>
    </xf>
    <xf numFmtId="0" fontId="72" fillId="0" borderId="0" xfId="0" applyFont="1" applyFill="1" applyAlignment="1" applyProtection="1">
      <alignment horizontal="left"/>
      <protection locked="0"/>
    </xf>
    <xf numFmtId="0" fontId="75" fillId="0" borderId="0" xfId="0" applyFont="1" applyFill="1" applyBorder="1" applyAlignment="1" applyProtection="1">
      <alignment horizontal="left" vertical="center"/>
      <protection locked="0"/>
    </xf>
    <xf numFmtId="0" fontId="73" fillId="0" borderId="0" xfId="0" applyFont="1" applyFill="1" applyAlignment="1" applyProtection="1">
      <alignment horizontal="right" vertical="center"/>
      <protection locked="0"/>
    </xf>
    <xf numFmtId="0" fontId="76" fillId="0" borderId="0" xfId="0" applyFont="1" applyFill="1" applyAlignment="1" applyProtection="1">
      <alignment horizontal="left"/>
      <protection locked="0"/>
    </xf>
    <xf numFmtId="0" fontId="71" fillId="0" borderId="0" xfId="0" applyFont="1" applyFill="1" applyAlignment="1" applyProtection="1">
      <alignment horizontal="left" vertical="center"/>
      <protection locked="0"/>
    </xf>
    <xf numFmtId="0" fontId="77" fillId="0" borderId="10" xfId="0" applyFont="1" applyFill="1" applyBorder="1" applyAlignment="1" applyProtection="1">
      <alignment/>
      <protection locked="0"/>
    </xf>
    <xf numFmtId="0" fontId="72" fillId="0" borderId="11" xfId="0" applyFont="1" applyFill="1" applyBorder="1" applyAlignment="1" applyProtection="1">
      <alignment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71" fillId="0" borderId="12" xfId="0" applyFont="1" applyFill="1" applyBorder="1" applyAlignment="1" applyProtection="1">
      <alignment horizontal="center"/>
      <protection locked="0"/>
    </xf>
    <xf numFmtId="0" fontId="78" fillId="0" borderId="13" xfId="0" applyFont="1" applyFill="1" applyBorder="1" applyAlignment="1" applyProtection="1">
      <alignment horizontal="center"/>
      <protection locked="0"/>
    </xf>
    <xf numFmtId="0" fontId="78" fillId="0" borderId="14" xfId="0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/>
      <protection locked="0"/>
    </xf>
    <xf numFmtId="0" fontId="72" fillId="0" borderId="15" xfId="0" applyFont="1" applyFill="1" applyBorder="1" applyAlignment="1" applyProtection="1">
      <alignment/>
      <protection locked="0"/>
    </xf>
    <xf numFmtId="0" fontId="78" fillId="0" borderId="16" xfId="0" applyFont="1" applyFill="1" applyBorder="1" applyAlignment="1" applyProtection="1">
      <alignment horizontal="center"/>
      <protection locked="0"/>
    </xf>
    <xf numFmtId="0" fontId="78" fillId="0" borderId="15" xfId="0" applyFont="1" applyFill="1" applyBorder="1" applyAlignment="1" applyProtection="1">
      <alignment horizontal="center"/>
      <protection locked="0"/>
    </xf>
    <xf numFmtId="0" fontId="76" fillId="0" borderId="13" xfId="0" applyFont="1" applyFill="1" applyBorder="1" applyAlignment="1" applyProtection="1">
      <alignment horizontal="left"/>
      <protection locked="0"/>
    </xf>
    <xf numFmtId="0" fontId="75" fillId="0" borderId="13" xfId="0" applyFont="1" applyFill="1" applyBorder="1" applyAlignment="1" applyProtection="1">
      <alignment horizontal="left" vertical="center"/>
      <protection locked="0"/>
    </xf>
    <xf numFmtId="0" fontId="78" fillId="0" borderId="13" xfId="0" applyFont="1" applyFill="1" applyBorder="1" applyAlignment="1" applyProtection="1">
      <alignment horizontal="left" vertical="center"/>
      <protection locked="0"/>
    </xf>
    <xf numFmtId="0" fontId="78" fillId="0" borderId="14" xfId="0" applyFont="1" applyFill="1" applyBorder="1" applyAlignment="1" applyProtection="1">
      <alignment horizontal="left" vertical="center"/>
      <protection locked="0"/>
    </xf>
    <xf numFmtId="0" fontId="72" fillId="0" borderId="13" xfId="0" applyFont="1" applyFill="1" applyBorder="1" applyAlignment="1" applyProtection="1">
      <alignment/>
      <protection locked="0"/>
    </xf>
    <xf numFmtId="0" fontId="72" fillId="0" borderId="17" xfId="0" applyFont="1" applyFill="1" applyBorder="1" applyAlignment="1" applyProtection="1">
      <alignment/>
      <protection locked="0"/>
    </xf>
    <xf numFmtId="0" fontId="72" fillId="0" borderId="18" xfId="0" applyFont="1" applyFill="1" applyBorder="1" applyAlignment="1" applyProtection="1">
      <alignment/>
      <protection locked="0"/>
    </xf>
    <xf numFmtId="0" fontId="73" fillId="0" borderId="19" xfId="0" applyFont="1" applyFill="1" applyBorder="1" applyAlignment="1" applyProtection="1">
      <alignment horizontal="center"/>
      <protection locked="0"/>
    </xf>
    <xf numFmtId="0" fontId="73" fillId="0" borderId="18" xfId="0" applyFont="1" applyFill="1" applyBorder="1" applyAlignment="1" applyProtection="1">
      <alignment horizontal="center"/>
      <protection locked="0"/>
    </xf>
    <xf numFmtId="0" fontId="73" fillId="0" borderId="20" xfId="0" applyFont="1" applyFill="1" applyBorder="1" applyAlignment="1" applyProtection="1">
      <alignment horizontal="center"/>
      <protection locked="0"/>
    </xf>
    <xf numFmtId="0" fontId="79" fillId="0" borderId="0" xfId="0" applyFont="1" applyFill="1" applyAlignment="1" applyProtection="1">
      <alignment/>
      <protection locked="0"/>
    </xf>
    <xf numFmtId="0" fontId="80" fillId="0" borderId="15" xfId="0" applyFont="1" applyFill="1" applyBorder="1" applyAlignment="1" applyProtection="1" quotePrefix="1">
      <alignment horizontal="distributed" vertical="center"/>
      <protection locked="0"/>
    </xf>
    <xf numFmtId="0" fontId="81" fillId="0" borderId="0" xfId="0" applyFont="1" applyFill="1" applyAlignment="1" applyProtection="1">
      <alignment horizontal="right" vertical="center" wrapText="1"/>
      <protection locked="0"/>
    </xf>
    <xf numFmtId="0" fontId="82" fillId="0" borderId="0" xfId="0" applyFont="1" applyFill="1" applyAlignment="1" applyProtection="1">
      <alignment horizontal="right" vertical="center" wrapText="1"/>
      <protection locked="0"/>
    </xf>
    <xf numFmtId="215" fontId="81" fillId="0" borderId="0" xfId="0" applyNumberFormat="1" applyFont="1" applyFill="1" applyAlignment="1" applyProtection="1">
      <alignment horizontal="right" vertical="center" wrapText="1"/>
      <protection locked="0"/>
    </xf>
    <xf numFmtId="215" fontId="82" fillId="0" borderId="0" xfId="0" applyNumberFormat="1" applyFont="1" applyFill="1" applyAlignment="1" applyProtection="1">
      <alignment horizontal="right" vertical="center" wrapText="1"/>
      <protection locked="0"/>
    </xf>
    <xf numFmtId="43" fontId="72" fillId="0" borderId="0" xfId="0" applyNumberFormat="1" applyFont="1" applyFill="1" applyAlignment="1" applyProtection="1">
      <alignment/>
      <protection locked="0"/>
    </xf>
    <xf numFmtId="217" fontId="72" fillId="0" borderId="0" xfId="0" applyNumberFormat="1" applyFont="1" applyFill="1" applyAlignment="1" applyProtection="1">
      <alignment/>
      <protection locked="0"/>
    </xf>
    <xf numFmtId="0" fontId="83" fillId="0" borderId="0" xfId="0" applyFont="1" applyFill="1" applyAlignment="1" applyProtection="1">
      <alignment/>
      <protection locked="0"/>
    </xf>
    <xf numFmtId="0" fontId="84" fillId="0" borderId="0" xfId="0" applyFont="1" applyFill="1" applyAlignment="1" applyProtection="1">
      <alignment horizontal="distributed" vertical="center" wrapText="1" indent="2"/>
      <protection locked="0"/>
    </xf>
    <xf numFmtId="0" fontId="71" fillId="0" borderId="15" xfId="0" applyFont="1" applyFill="1" applyBorder="1" applyAlignment="1" applyProtection="1">
      <alignment horizontal="center" vertical="center" wrapText="1"/>
      <protection locked="0"/>
    </xf>
    <xf numFmtId="0" fontId="85" fillId="0" borderId="17" xfId="0" applyFont="1" applyFill="1" applyBorder="1" applyAlignment="1" applyProtection="1">
      <alignment horizontal="distributed" vertical="top" wrapText="1"/>
      <protection locked="0"/>
    </xf>
    <xf numFmtId="0" fontId="75" fillId="0" borderId="18" xfId="0" applyFont="1" applyFill="1" applyBorder="1" applyAlignment="1" applyProtection="1">
      <alignment horizontal="center" vertical="top" wrapText="1"/>
      <protection locked="0"/>
    </xf>
    <xf numFmtId="0" fontId="73" fillId="0" borderId="17" xfId="0" applyFont="1" applyFill="1" applyBorder="1" applyAlignment="1" applyProtection="1">
      <alignment horizontal="right" vertical="top" wrapText="1"/>
      <protection locked="0"/>
    </xf>
    <xf numFmtId="0" fontId="78" fillId="0" borderId="14" xfId="0" applyFont="1" applyFill="1" applyBorder="1" applyAlignment="1" applyProtection="1">
      <alignment/>
      <protection locked="0"/>
    </xf>
    <xf numFmtId="0" fontId="73" fillId="0" borderId="14" xfId="0" applyFont="1" applyFill="1" applyBorder="1" applyAlignment="1" applyProtection="1">
      <alignment horizontal="center"/>
      <protection locked="0"/>
    </xf>
    <xf numFmtId="0" fontId="73" fillId="0" borderId="13" xfId="0" applyFont="1" applyFill="1" applyBorder="1" applyAlignment="1" applyProtection="1">
      <alignment horizontal="center"/>
      <protection locked="0"/>
    </xf>
    <xf numFmtId="0" fontId="73" fillId="0" borderId="17" xfId="0" applyFont="1" applyFill="1" applyBorder="1" applyAlignment="1" applyProtection="1">
      <alignment horizontal="center"/>
      <protection locked="0"/>
    </xf>
    <xf numFmtId="0" fontId="71" fillId="0" borderId="0" xfId="0" applyFont="1" applyFill="1" applyAlignment="1" applyProtection="1">
      <alignment horizontal="right" vertical="center" wrapText="1"/>
      <protection locked="0"/>
    </xf>
    <xf numFmtId="222" fontId="86" fillId="0" borderId="0" xfId="0" applyNumberFormat="1" applyFont="1" applyFill="1" applyAlignment="1" applyProtection="1">
      <alignment horizontal="right" vertical="center" wrapText="1"/>
      <protection/>
    </xf>
    <xf numFmtId="222" fontId="81" fillId="0" borderId="0" xfId="0" applyNumberFormat="1" applyFont="1" applyFill="1" applyAlignment="1" applyProtection="1">
      <alignment horizontal="right" vertical="center" wrapText="1"/>
      <protection/>
    </xf>
    <xf numFmtId="222" fontId="81" fillId="0" borderId="0" xfId="0" applyNumberFormat="1" applyFont="1" applyFill="1" applyAlignment="1" applyProtection="1">
      <alignment horizontal="right" vertical="center" wrapText="1"/>
      <protection locked="0"/>
    </xf>
    <xf numFmtId="0" fontId="78" fillId="0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0" fontId="78" fillId="0" borderId="21" xfId="0" applyFont="1" applyFill="1" applyBorder="1" applyAlignment="1" applyProtection="1">
      <alignment horizontal="center"/>
      <protection locked="0"/>
    </xf>
    <xf numFmtId="0" fontId="78" fillId="0" borderId="22" xfId="0" applyFont="1" applyFill="1" applyBorder="1" applyAlignment="1" applyProtection="1">
      <alignment horizontal="center"/>
      <protection locked="0"/>
    </xf>
    <xf numFmtId="0" fontId="78" fillId="0" borderId="0" xfId="0" applyFont="1" applyFill="1" applyBorder="1" applyAlignment="1" applyProtection="1">
      <alignment horizontal="center"/>
      <protection locked="0"/>
    </xf>
    <xf numFmtId="0" fontId="87" fillId="0" borderId="15" xfId="0" applyFont="1" applyFill="1" applyBorder="1" applyAlignment="1" applyProtection="1">
      <alignment horizontal="center"/>
      <protection locked="0"/>
    </xf>
    <xf numFmtId="0" fontId="75" fillId="0" borderId="21" xfId="0" applyFont="1" applyFill="1" applyBorder="1" applyAlignment="1" applyProtection="1">
      <alignment horizontal="left"/>
      <protection locked="0"/>
    </xf>
    <xf numFmtId="0" fontId="71" fillId="0" borderId="22" xfId="0" applyFont="1" applyFill="1" applyBorder="1" applyAlignment="1" applyProtection="1">
      <alignment horizontal="left"/>
      <protection locked="0"/>
    </xf>
    <xf numFmtId="0" fontId="75" fillId="0" borderId="21" xfId="0" applyFont="1" applyFill="1" applyBorder="1" applyAlignment="1" applyProtection="1">
      <alignment horizontal="left" vertical="center"/>
      <protection locked="0"/>
    </xf>
    <xf numFmtId="0" fontId="78" fillId="0" borderId="22" xfId="0" applyFont="1" applyFill="1" applyBorder="1" applyAlignment="1" applyProtection="1">
      <alignment horizontal="left" vertical="center"/>
      <protection locked="0"/>
    </xf>
    <xf numFmtId="0" fontId="78" fillId="0" borderId="12" xfId="0" applyFont="1" applyFill="1" applyBorder="1" applyAlignment="1" applyProtection="1">
      <alignment horizontal="left" vertical="center"/>
      <protection locked="0"/>
    </xf>
    <xf numFmtId="0" fontId="88" fillId="0" borderId="0" xfId="0" applyFont="1" applyFill="1" applyBorder="1" applyAlignment="1" applyProtection="1">
      <alignment horizontal="distributed" vertical="center" wrapText="1" indent="1"/>
      <protection locked="0"/>
    </xf>
    <xf numFmtId="0" fontId="88" fillId="0" borderId="15" xfId="0" applyFont="1" applyFill="1" applyBorder="1" applyAlignment="1" applyProtection="1">
      <alignment horizontal="distributed" vertical="center" wrapText="1" indent="1"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0" fillId="0" borderId="15" xfId="0" applyFont="1" applyFill="1" applyBorder="1" applyAlignment="1" applyProtection="1">
      <alignment/>
      <protection locked="0"/>
    </xf>
    <xf numFmtId="0" fontId="77" fillId="0" borderId="0" xfId="0" applyFont="1" applyFill="1" applyBorder="1" applyAlignment="1" applyProtection="1">
      <alignment horizontal="justify" vertical="center" wrapText="1"/>
      <protection locked="0"/>
    </xf>
    <xf numFmtId="0" fontId="77" fillId="0" borderId="15" xfId="0" applyFont="1" applyFill="1" applyBorder="1" applyAlignment="1" applyProtection="1">
      <alignment horizontal="justify" vertical="center" wrapText="1"/>
      <protection locked="0"/>
    </xf>
    <xf numFmtId="0" fontId="76" fillId="0" borderId="22" xfId="0" applyFont="1" applyFill="1" applyBorder="1" applyAlignment="1" applyProtection="1">
      <alignment horizontal="left"/>
      <protection locked="0"/>
    </xf>
    <xf numFmtId="0" fontId="76" fillId="0" borderId="12" xfId="0" applyFont="1" applyFill="1" applyBorder="1" applyAlignment="1" applyProtection="1">
      <alignment horizontal="left"/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0" fontId="89" fillId="0" borderId="15" xfId="0" applyFont="1" applyFill="1" applyBorder="1" applyAlignment="1" applyProtection="1">
      <alignment horizontal="center"/>
      <protection locked="0"/>
    </xf>
    <xf numFmtId="0" fontId="71" fillId="0" borderId="21" xfId="0" applyFont="1" applyFill="1" applyBorder="1" applyAlignment="1" applyProtection="1">
      <alignment horizontal="left"/>
      <protection locked="0"/>
    </xf>
    <xf numFmtId="0" fontId="90" fillId="0" borderId="0" xfId="0" applyFont="1" applyFill="1" applyAlignment="1" applyProtection="1">
      <alignment horizontal="center"/>
      <protection locked="0"/>
    </xf>
    <xf numFmtId="0" fontId="91" fillId="0" borderId="0" xfId="0" applyFont="1" applyFill="1" applyAlignment="1" applyProtection="1">
      <alignment horizontal="center"/>
      <protection locked="0"/>
    </xf>
    <xf numFmtId="0" fontId="92" fillId="0" borderId="0" xfId="0" applyFont="1" applyFill="1" applyAlignment="1" applyProtection="1">
      <alignment horizontal="center"/>
      <protection locked="0"/>
    </xf>
    <xf numFmtId="0" fontId="93" fillId="0" borderId="0" xfId="0" applyFont="1" applyFill="1" applyAlignment="1" applyProtection="1">
      <alignment horizontal="center"/>
      <protection locked="0"/>
    </xf>
    <xf numFmtId="0" fontId="94" fillId="0" borderId="0" xfId="0" applyFont="1" applyFill="1" applyAlignment="1" applyProtection="1">
      <alignment horizontal="center"/>
      <protection locked="0"/>
    </xf>
    <xf numFmtId="0" fontId="95" fillId="0" borderId="0" xfId="0" applyFont="1" applyFill="1" applyAlignment="1" applyProtection="1">
      <alignment horizontal="center"/>
      <protection locked="0"/>
    </xf>
    <xf numFmtId="0" fontId="78" fillId="0" borderId="12" xfId="0" applyFont="1" applyFill="1" applyBorder="1" applyAlignment="1" applyProtection="1">
      <alignment horizontal="center"/>
      <protection locked="0"/>
    </xf>
    <xf numFmtId="0" fontId="75" fillId="0" borderId="22" xfId="0" applyFont="1" applyFill="1" applyBorder="1" applyAlignment="1" applyProtection="1">
      <alignment horizontal="left"/>
      <protection locked="0"/>
    </xf>
    <xf numFmtId="0" fontId="75" fillId="0" borderId="21" xfId="0" applyFont="1" applyFill="1" applyBorder="1" applyAlignment="1" applyProtection="1">
      <alignment horizontal="center"/>
      <protection locked="0"/>
    </xf>
    <xf numFmtId="0" fontId="71" fillId="0" borderId="12" xfId="0" applyFont="1" applyFill="1" applyBorder="1" applyAlignment="1" applyProtection="1">
      <alignment horizontal="left"/>
      <protection locked="0"/>
    </xf>
    <xf numFmtId="0" fontId="72" fillId="0" borderId="22" xfId="0" applyFont="1" applyFill="1" applyBorder="1" applyAlignment="1" applyProtection="1">
      <alignment horizontal="center"/>
      <protection locked="0"/>
    </xf>
    <xf numFmtId="0" fontId="72" fillId="0" borderId="12" xfId="0" applyFont="1" applyFill="1" applyBorder="1" applyAlignment="1" applyProtection="1">
      <alignment horizontal="center"/>
      <protection locked="0"/>
    </xf>
    <xf numFmtId="222" fontId="73" fillId="0" borderId="0" xfId="0" applyNumberFormat="1" applyFont="1" applyFill="1" applyAlignment="1" applyProtection="1">
      <alignment horizontal="right" vertical="center" wrapText="1"/>
      <protection/>
    </xf>
    <xf numFmtId="43" fontId="96" fillId="0" borderId="0" xfId="0" applyNumberFormat="1" applyFont="1" applyFill="1" applyAlignment="1">
      <alignment/>
    </xf>
    <xf numFmtId="43" fontId="96" fillId="0" borderId="0" xfId="0" applyNumberFormat="1" applyFont="1" applyFill="1" applyBorder="1" applyAlignment="1">
      <alignment/>
    </xf>
    <xf numFmtId="43" fontId="96" fillId="0" borderId="0" xfId="0" applyNumberFormat="1" applyFont="1" applyFill="1" applyBorder="1" applyAlignment="1">
      <alignment vertical="center"/>
    </xf>
    <xf numFmtId="43" fontId="96" fillId="0" borderId="0" xfId="0" applyNumberFormat="1" applyFont="1" applyFill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41"/>
  <sheetViews>
    <sheetView tabSelected="1" view="pageBreakPreview" zoomScale="80" zoomScaleNormal="85" zoomScaleSheetLayoutView="80"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L26" sqref="L26"/>
    </sheetView>
  </sheetViews>
  <sheetFormatPr defaultColWidth="9.00390625" defaultRowHeight="16.5"/>
  <cols>
    <col min="1" max="1" width="18.625" style="3" customWidth="1"/>
    <col min="2" max="2" width="8.50390625" style="3" customWidth="1"/>
    <col min="3" max="3" width="10.50390625" style="3" customWidth="1"/>
    <col min="4" max="5" width="10.375" style="3" customWidth="1"/>
    <col min="6" max="6" width="10.50390625" style="3" customWidth="1"/>
    <col min="7" max="7" width="10.25390625" style="3" customWidth="1"/>
    <col min="8" max="8" width="11.25390625" style="3" customWidth="1"/>
    <col min="9" max="9" width="11.375" style="3" customWidth="1"/>
    <col min="10" max="12" width="11.25390625" style="3" customWidth="1"/>
    <col min="13" max="14" width="11.375" style="3" customWidth="1"/>
    <col min="15" max="15" width="18.625" style="3" customWidth="1"/>
    <col min="16" max="16" width="8.50390625" style="3" customWidth="1"/>
    <col min="17" max="19" width="10.50390625" style="3" customWidth="1"/>
    <col min="20" max="20" width="10.375" style="3" customWidth="1"/>
    <col min="21" max="21" width="10.125" style="3" customWidth="1"/>
    <col min="22" max="22" width="15.875" style="3" customWidth="1"/>
    <col min="23" max="25" width="10.50390625" style="3" customWidth="1"/>
    <col min="26" max="26" width="10.625" style="3" customWidth="1"/>
    <col min="27" max="27" width="10.50390625" style="3" customWidth="1"/>
    <col min="28" max="28" width="10.625" style="3" customWidth="1"/>
    <col min="29" max="16384" width="9.00390625" style="3" customWidth="1"/>
  </cols>
  <sheetData>
    <row r="1" spans="1:28" ht="10.5" customHeight="1">
      <c r="A1" s="2" t="s">
        <v>34</v>
      </c>
      <c r="N1" s="4" t="s">
        <v>35</v>
      </c>
      <c r="O1" s="2" t="s">
        <v>36</v>
      </c>
      <c r="AB1" s="4" t="s">
        <v>37</v>
      </c>
    </row>
    <row r="2" spans="1:15" ht="6" customHeight="1">
      <c r="A2" s="5"/>
      <c r="O2" s="5"/>
    </row>
    <row r="3" ht="10.5" customHeight="1"/>
    <row r="4" spans="1:28" ht="27" customHeight="1">
      <c r="A4" s="80" t="s">
        <v>38</v>
      </c>
      <c r="B4" s="80"/>
      <c r="C4" s="80"/>
      <c r="D4" s="80"/>
      <c r="E4" s="80"/>
      <c r="F4" s="80"/>
      <c r="G4" s="80"/>
      <c r="H4" s="76" t="s">
        <v>20</v>
      </c>
      <c r="I4" s="77"/>
      <c r="J4" s="77"/>
      <c r="K4" s="77"/>
      <c r="L4" s="77"/>
      <c r="M4" s="77"/>
      <c r="N4" s="77"/>
      <c r="O4" s="80" t="s">
        <v>39</v>
      </c>
      <c r="P4" s="80"/>
      <c r="Q4" s="80"/>
      <c r="R4" s="80"/>
      <c r="S4" s="80"/>
      <c r="T4" s="80"/>
      <c r="U4" s="80"/>
      <c r="V4" s="76" t="s">
        <v>21</v>
      </c>
      <c r="W4" s="77"/>
      <c r="X4" s="77"/>
      <c r="Y4" s="77"/>
      <c r="Z4" s="77"/>
      <c r="AA4" s="77"/>
      <c r="AB4" s="77"/>
    </row>
    <row r="5" ht="14.25" customHeight="1"/>
    <row r="6" spans="1:28" ht="18.75" customHeight="1">
      <c r="A6" s="81" t="s">
        <v>9</v>
      </c>
      <c r="B6" s="81"/>
      <c r="C6" s="81"/>
      <c r="D6" s="81"/>
      <c r="E6" s="81"/>
      <c r="F6" s="81"/>
      <c r="G6" s="81"/>
      <c r="H6" s="78" t="s">
        <v>10</v>
      </c>
      <c r="I6" s="79"/>
      <c r="J6" s="79"/>
      <c r="K6" s="79"/>
      <c r="L6" s="79"/>
      <c r="M6" s="79"/>
      <c r="N6" s="79"/>
      <c r="O6" s="81" t="s">
        <v>9</v>
      </c>
      <c r="P6" s="81"/>
      <c r="Q6" s="81"/>
      <c r="R6" s="81"/>
      <c r="S6" s="81"/>
      <c r="T6" s="81"/>
      <c r="U6" s="81"/>
      <c r="V6" s="78" t="s">
        <v>10</v>
      </c>
      <c r="W6" s="79"/>
      <c r="X6" s="79"/>
      <c r="Y6" s="79"/>
      <c r="Z6" s="79"/>
      <c r="AA6" s="79"/>
      <c r="AB6" s="79"/>
    </row>
    <row r="7" spans="1:28" s="7" customFormat="1" ht="12.75" customHeight="1">
      <c r="A7" s="6" t="s">
        <v>16</v>
      </c>
      <c r="L7" s="8"/>
      <c r="M7" s="8"/>
      <c r="N7" s="9" t="s">
        <v>40</v>
      </c>
      <c r="O7" s="6" t="s">
        <v>11</v>
      </c>
      <c r="Z7" s="8"/>
      <c r="AA7" s="8"/>
      <c r="AB7" s="9" t="s">
        <v>40</v>
      </c>
    </row>
    <row r="8" spans="1:28" s="7" customFormat="1" ht="3" customHeight="1">
      <c r="A8" s="10"/>
      <c r="L8" s="8"/>
      <c r="M8" s="8"/>
      <c r="N8" s="11"/>
      <c r="O8" s="10"/>
      <c r="Z8" s="8"/>
      <c r="AA8" s="8"/>
      <c r="AB8" s="11"/>
    </row>
    <row r="9" spans="1:28" ht="14.25" customHeight="1">
      <c r="A9" s="12"/>
      <c r="B9" s="13"/>
      <c r="C9" s="56" t="s">
        <v>41</v>
      </c>
      <c r="D9" s="57"/>
      <c r="E9" s="82"/>
      <c r="F9" s="56" t="s">
        <v>5</v>
      </c>
      <c r="G9" s="57"/>
      <c r="H9" s="83" t="s">
        <v>42</v>
      </c>
      <c r="I9" s="61"/>
      <c r="J9" s="61"/>
      <c r="K9" s="61"/>
      <c r="L9" s="61"/>
      <c r="M9" s="61"/>
      <c r="N9" s="61"/>
      <c r="O9" s="12"/>
      <c r="P9" s="13"/>
      <c r="Q9" s="56" t="s">
        <v>43</v>
      </c>
      <c r="R9" s="57"/>
      <c r="S9" s="57"/>
      <c r="T9" s="57"/>
      <c r="U9" s="57"/>
      <c r="V9" s="14" t="s">
        <v>14</v>
      </c>
      <c r="W9" s="60" t="s">
        <v>44</v>
      </c>
      <c r="X9" s="61"/>
      <c r="Y9" s="85"/>
      <c r="Z9" s="75" t="s">
        <v>45</v>
      </c>
      <c r="AA9" s="61"/>
      <c r="AB9" s="61"/>
    </row>
    <row r="10" spans="1:28" ht="14.25" customHeight="1">
      <c r="A10" s="58" t="s">
        <v>24</v>
      </c>
      <c r="B10" s="59"/>
      <c r="C10" s="17" t="s">
        <v>46</v>
      </c>
      <c r="D10" s="20" t="s">
        <v>47</v>
      </c>
      <c r="E10" s="54" t="s">
        <v>48</v>
      </c>
      <c r="F10" s="56" t="s">
        <v>6</v>
      </c>
      <c r="G10" s="57"/>
      <c r="H10" s="14" t="s">
        <v>13</v>
      </c>
      <c r="I10" s="60" t="s">
        <v>49</v>
      </c>
      <c r="J10" s="61"/>
      <c r="K10" s="61"/>
      <c r="L10" s="61"/>
      <c r="M10" s="61"/>
      <c r="N10" s="61"/>
      <c r="O10" s="58" t="s">
        <v>24</v>
      </c>
      <c r="P10" s="59"/>
      <c r="Q10" s="56" t="s">
        <v>50</v>
      </c>
      <c r="R10" s="86"/>
      <c r="S10" s="87"/>
      <c r="T10" s="84" t="s">
        <v>51</v>
      </c>
      <c r="U10" s="57"/>
      <c r="V10" s="15" t="s">
        <v>15</v>
      </c>
      <c r="W10" s="16" t="s">
        <v>52</v>
      </c>
      <c r="X10" s="16" t="s">
        <v>47</v>
      </c>
      <c r="Y10" s="17" t="s">
        <v>53</v>
      </c>
      <c r="Z10" s="16" t="s">
        <v>52</v>
      </c>
      <c r="AA10" s="16" t="s">
        <v>47</v>
      </c>
      <c r="AB10" s="17" t="s">
        <v>53</v>
      </c>
    </row>
    <row r="11" spans="1:28" ht="14.25" customHeight="1">
      <c r="A11" s="18"/>
      <c r="B11" s="19"/>
      <c r="C11" s="46"/>
      <c r="D11" s="16"/>
      <c r="E11" s="54"/>
      <c r="F11" s="20" t="s">
        <v>54</v>
      </c>
      <c r="G11" s="20" t="s">
        <v>47</v>
      </c>
      <c r="H11" s="21" t="s">
        <v>48</v>
      </c>
      <c r="I11" s="60" t="s">
        <v>55</v>
      </c>
      <c r="J11" s="71"/>
      <c r="K11" s="72"/>
      <c r="L11" s="62" t="s">
        <v>56</v>
      </c>
      <c r="M11" s="63"/>
      <c r="N11" s="64"/>
      <c r="O11" s="18"/>
      <c r="P11" s="19"/>
      <c r="Q11" s="56" t="s">
        <v>57</v>
      </c>
      <c r="R11" s="57"/>
      <c r="S11" s="82"/>
      <c r="T11" s="20" t="s">
        <v>58</v>
      </c>
      <c r="U11" s="20" t="s">
        <v>47</v>
      </c>
      <c r="V11" s="21" t="s">
        <v>59</v>
      </c>
      <c r="W11" s="16"/>
      <c r="X11" s="16"/>
      <c r="Y11" s="22"/>
      <c r="Z11" s="23"/>
      <c r="AA11" s="24"/>
      <c r="AB11" s="25"/>
    </row>
    <row r="12" spans="1:28" ht="14.25" customHeight="1">
      <c r="A12" s="73" t="s">
        <v>23</v>
      </c>
      <c r="B12" s="74"/>
      <c r="C12" s="47"/>
      <c r="D12" s="48"/>
      <c r="E12" s="55"/>
      <c r="F12" s="16"/>
      <c r="G12" s="16"/>
      <c r="H12" s="21"/>
      <c r="I12" s="20" t="s">
        <v>54</v>
      </c>
      <c r="J12" s="20" t="s">
        <v>47</v>
      </c>
      <c r="K12" s="21" t="s">
        <v>60</v>
      </c>
      <c r="L12" s="20" t="s">
        <v>54</v>
      </c>
      <c r="M12" s="20" t="s">
        <v>47</v>
      </c>
      <c r="N12" s="20" t="s">
        <v>60</v>
      </c>
      <c r="O12" s="73" t="s">
        <v>23</v>
      </c>
      <c r="P12" s="74"/>
      <c r="Q12" s="20" t="s">
        <v>61</v>
      </c>
      <c r="R12" s="20" t="s">
        <v>47</v>
      </c>
      <c r="S12" s="20" t="s">
        <v>48</v>
      </c>
      <c r="T12" s="16"/>
      <c r="U12" s="16"/>
      <c r="V12" s="21"/>
      <c r="W12" s="26"/>
      <c r="X12" s="26"/>
      <c r="Y12" s="16"/>
      <c r="Z12" s="16"/>
      <c r="AA12" s="16"/>
      <c r="AB12" s="17"/>
    </row>
    <row r="13" spans="1:28" ht="14.25" customHeight="1">
      <c r="A13" s="27"/>
      <c r="B13" s="28"/>
      <c r="C13" s="31" t="s">
        <v>17</v>
      </c>
      <c r="D13" s="29" t="s">
        <v>18</v>
      </c>
      <c r="E13" s="49" t="s">
        <v>19</v>
      </c>
      <c r="F13" s="29" t="s">
        <v>8</v>
      </c>
      <c r="G13" s="29" t="s">
        <v>7</v>
      </c>
      <c r="H13" s="30" t="s">
        <v>12</v>
      </c>
      <c r="I13" s="29" t="s">
        <v>8</v>
      </c>
      <c r="J13" s="29" t="s">
        <v>7</v>
      </c>
      <c r="K13" s="29" t="s">
        <v>12</v>
      </c>
      <c r="L13" s="29" t="s">
        <v>8</v>
      </c>
      <c r="M13" s="29" t="s">
        <v>7</v>
      </c>
      <c r="N13" s="29" t="s">
        <v>12</v>
      </c>
      <c r="O13" s="27"/>
      <c r="P13" s="28"/>
      <c r="Q13" s="29" t="s">
        <v>8</v>
      </c>
      <c r="R13" s="29" t="s">
        <v>7</v>
      </c>
      <c r="S13" s="29" t="s">
        <v>12</v>
      </c>
      <c r="T13" s="29" t="s">
        <v>13</v>
      </c>
      <c r="U13" s="29" t="s">
        <v>7</v>
      </c>
      <c r="V13" s="30" t="s">
        <v>12</v>
      </c>
      <c r="W13" s="29" t="s">
        <v>13</v>
      </c>
      <c r="X13" s="29" t="s">
        <v>7</v>
      </c>
      <c r="Y13" s="29" t="s">
        <v>12</v>
      </c>
      <c r="Z13" s="29" t="s">
        <v>13</v>
      </c>
      <c r="AA13" s="29" t="s">
        <v>7</v>
      </c>
      <c r="AB13" s="31" t="s">
        <v>12</v>
      </c>
    </row>
    <row r="14" spans="1:28" ht="6" customHeight="1">
      <c r="A14" s="18"/>
      <c r="B14" s="19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18"/>
      <c r="P14" s="19"/>
      <c r="Q14" s="55"/>
      <c r="R14" s="55"/>
      <c r="S14" s="55"/>
      <c r="T14" s="55"/>
      <c r="U14" s="55"/>
      <c r="AB14" s="32"/>
    </row>
    <row r="15" spans="1:28" ht="27.75" customHeight="1" hidden="1">
      <c r="A15" s="1" t="s">
        <v>62</v>
      </c>
      <c r="B15" s="33" t="s">
        <v>0</v>
      </c>
      <c r="C15" s="34" t="e">
        <f>SUM(D15:E15)</f>
        <v>#REF!</v>
      </c>
      <c r="D15" s="34" t="e">
        <f>SUM(G15+#REF!+#REF!)</f>
        <v>#REF!</v>
      </c>
      <c r="E15" s="34" t="e">
        <f>SUM(H15+#REF!+#REF!)</f>
        <v>#REF!</v>
      </c>
      <c r="F15" s="34" t="e">
        <f>SUM(G15:H15)</f>
        <v>#REF!</v>
      </c>
      <c r="G15" s="34" t="e">
        <f>SUM(J15+#REF!)</f>
        <v>#REF!</v>
      </c>
      <c r="H15" s="34" t="e">
        <f>SUM(K15+#REF!)</f>
        <v>#REF!</v>
      </c>
      <c r="I15" s="34" t="e">
        <f>SUM(J15:K15)</f>
        <v>#REF!</v>
      </c>
      <c r="J15" s="34" t="e">
        <f>SUM(M15+#REF!)</f>
        <v>#REF!</v>
      </c>
      <c r="K15" s="34" t="e">
        <f>SUM(N15+#REF!)</f>
        <v>#REF!</v>
      </c>
      <c r="L15" s="34">
        <f>SUM(M15:N15)</f>
        <v>2913.27</v>
      </c>
      <c r="M15" s="34">
        <v>2857.83</v>
      </c>
      <c r="N15" s="34">
        <v>55.44</v>
      </c>
      <c r="O15" s="1" t="s">
        <v>62</v>
      </c>
      <c r="P15" s="33" t="s">
        <v>0</v>
      </c>
      <c r="Q15" s="34">
        <f>SUM(R15:S15)</f>
        <v>13422.32</v>
      </c>
      <c r="R15" s="34">
        <v>11111.53</v>
      </c>
      <c r="S15" s="34">
        <v>2310.79</v>
      </c>
      <c r="T15" s="34">
        <f>SUM(U15:V15)</f>
        <v>2548.59</v>
      </c>
      <c r="U15" s="34">
        <v>833.09</v>
      </c>
      <c r="V15" s="34">
        <v>1715.5</v>
      </c>
      <c r="W15" s="34">
        <f>SUM(X15:Y15)</f>
        <v>727.45</v>
      </c>
      <c r="X15" s="34">
        <v>627.58</v>
      </c>
      <c r="Y15" s="34">
        <v>99.87</v>
      </c>
      <c r="Z15" s="34">
        <f>SUM(AA15:AB15)</f>
        <v>7367.09</v>
      </c>
      <c r="AA15" s="34">
        <v>704.52</v>
      </c>
      <c r="AB15" s="34">
        <v>6662.57</v>
      </c>
    </row>
    <row r="16" spans="1:28" ht="9" customHeight="1" hidden="1">
      <c r="A16" s="69"/>
      <c r="B16" s="7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50"/>
      <c r="N16" s="50"/>
      <c r="O16" s="69"/>
      <c r="P16" s="70"/>
      <c r="Q16" s="34"/>
      <c r="R16" s="35"/>
      <c r="S16" s="35"/>
      <c r="T16" s="34"/>
      <c r="U16" s="35"/>
      <c r="V16" s="35"/>
      <c r="W16" s="35"/>
      <c r="X16" s="35"/>
      <c r="Y16" s="35"/>
      <c r="Z16" s="35"/>
      <c r="AA16" s="35"/>
      <c r="AB16" s="35"/>
    </row>
    <row r="17" spans="1:28" ht="3.75" customHeight="1">
      <c r="A17" s="69"/>
      <c r="B17" s="70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0"/>
      <c r="N17" s="50"/>
      <c r="O17" s="69"/>
      <c r="P17" s="70"/>
      <c r="Q17" s="36"/>
      <c r="R17" s="37"/>
      <c r="S17" s="37"/>
      <c r="T17" s="36"/>
      <c r="U17" s="37"/>
      <c r="V17" s="37"/>
      <c r="W17" s="37"/>
      <c r="X17" s="37"/>
      <c r="Y17" s="37"/>
      <c r="Z17" s="37"/>
      <c r="AA17" s="37"/>
      <c r="AB17" s="37"/>
    </row>
    <row r="18" spans="1:28" ht="18" customHeight="1">
      <c r="A18" s="67" t="s">
        <v>63</v>
      </c>
      <c r="B18" s="6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67" t="s">
        <v>63</v>
      </c>
      <c r="P18" s="68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39" ht="31.5" customHeight="1">
      <c r="A19" s="1" t="s">
        <v>64</v>
      </c>
      <c r="B19" s="33" t="s">
        <v>25</v>
      </c>
      <c r="C19" s="52">
        <f aca="true" t="shared" si="0" ref="C19:C25">SUM(D19:E19)</f>
        <v>26784.989999999994</v>
      </c>
      <c r="D19" s="52">
        <f>SUM(G19+X19+AA19)</f>
        <v>21253.149999999994</v>
      </c>
      <c r="E19" s="52">
        <f>SUM(H19+Y19+AB19)</f>
        <v>5531.84</v>
      </c>
      <c r="F19" s="52">
        <f aca="true" t="shared" si="1" ref="F19:F25">SUM(G19:H19)</f>
        <v>25747.699999999997</v>
      </c>
      <c r="G19" s="52">
        <f>SUM(J19+U19)</f>
        <v>20429.589999999997</v>
      </c>
      <c r="H19" s="52">
        <f>SUM(K19+V19)</f>
        <v>5318.11</v>
      </c>
      <c r="I19" s="52">
        <f aca="true" t="shared" si="2" ref="I19:I25">SUM(J19:K19)</f>
        <v>19077.48</v>
      </c>
      <c r="J19" s="52">
        <f>SUM(M19+R19)</f>
        <v>15198.509999999998</v>
      </c>
      <c r="K19" s="52">
        <f>SUM(N19+S19)</f>
        <v>3878.97</v>
      </c>
      <c r="L19" s="52">
        <f aca="true" t="shared" si="3" ref="L19:L25">SUM(M19:N19)</f>
        <v>7630.58</v>
      </c>
      <c r="M19" s="52">
        <v>7029</v>
      </c>
      <c r="N19" s="52">
        <v>601.5799999999999</v>
      </c>
      <c r="O19" s="1" t="s">
        <v>65</v>
      </c>
      <c r="P19" s="33" t="s">
        <v>25</v>
      </c>
      <c r="Q19" s="52">
        <f aca="true" t="shared" si="4" ref="Q19:Q25">SUM(R19:S19)</f>
        <v>11446.9</v>
      </c>
      <c r="R19" s="52">
        <v>8169.509999999999</v>
      </c>
      <c r="S19" s="52">
        <v>3277.39</v>
      </c>
      <c r="T19" s="52">
        <f aca="true" t="shared" si="5" ref="T19:T25">SUM(U19:V19)</f>
        <v>6670.219999999999</v>
      </c>
      <c r="U19" s="52">
        <v>5231.08</v>
      </c>
      <c r="V19" s="52">
        <v>1439.1399999999999</v>
      </c>
      <c r="W19" s="52">
        <f aca="true" t="shared" si="6" ref="W19:W25">SUM(X19:Y19)</f>
        <v>171.9</v>
      </c>
      <c r="X19" s="52">
        <v>144.6</v>
      </c>
      <c r="Y19" s="52">
        <v>27.3</v>
      </c>
      <c r="Z19" s="52">
        <f aca="true" t="shared" si="7" ref="Z19:Z25">SUM(AA19:AB19)</f>
        <v>865.3900000000001</v>
      </c>
      <c r="AA19" s="52">
        <v>678.96</v>
      </c>
      <c r="AB19" s="52">
        <v>186.43</v>
      </c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</row>
    <row r="20" spans="1:39" ht="31.5" customHeight="1">
      <c r="A20" s="1" t="s">
        <v>66</v>
      </c>
      <c r="B20" s="33" t="s">
        <v>26</v>
      </c>
      <c r="C20" s="52">
        <f t="shared" si="0"/>
        <v>37899.189999999995</v>
      </c>
      <c r="D20" s="52">
        <f aca="true" t="shared" si="8" ref="D20:D27">SUM(G20+X20+AA20)</f>
        <v>33167.159999999996</v>
      </c>
      <c r="E20" s="52">
        <f aca="true" t="shared" si="9" ref="E20:E27">SUM(H20+Y20+AB20)</f>
        <v>4732.030000000001</v>
      </c>
      <c r="F20" s="52">
        <f t="shared" si="1"/>
        <v>32071.67</v>
      </c>
      <c r="G20" s="52">
        <f aca="true" t="shared" si="10" ref="G20:G27">SUM(J20+U20)</f>
        <v>30018.379999999997</v>
      </c>
      <c r="H20" s="52">
        <f aca="true" t="shared" si="11" ref="H20:H27">SUM(K20+V20)</f>
        <v>2053.29</v>
      </c>
      <c r="I20" s="52">
        <f t="shared" si="2"/>
        <v>22836.75</v>
      </c>
      <c r="J20" s="52">
        <f aca="true" t="shared" si="12" ref="J20:J27">SUM(M20+R20)</f>
        <v>21286.42</v>
      </c>
      <c r="K20" s="52">
        <f aca="true" t="shared" si="13" ref="K20:K27">SUM(N20+S20)</f>
        <v>1550.33</v>
      </c>
      <c r="L20" s="52">
        <f t="shared" si="3"/>
        <v>10533.37</v>
      </c>
      <c r="M20" s="52">
        <v>9849.5</v>
      </c>
      <c r="N20" s="52">
        <v>683.87</v>
      </c>
      <c r="O20" s="1" t="s">
        <v>67</v>
      </c>
      <c r="P20" s="33" t="s">
        <v>26</v>
      </c>
      <c r="Q20" s="52">
        <f t="shared" si="4"/>
        <v>12303.380000000001</v>
      </c>
      <c r="R20" s="52">
        <v>11436.92</v>
      </c>
      <c r="S20" s="52">
        <v>866.46</v>
      </c>
      <c r="T20" s="52">
        <f t="shared" si="5"/>
        <v>9234.919999999998</v>
      </c>
      <c r="U20" s="52">
        <v>8731.96</v>
      </c>
      <c r="V20" s="52">
        <v>502.96000000000004</v>
      </c>
      <c r="W20" s="52">
        <f t="shared" si="6"/>
        <v>182</v>
      </c>
      <c r="X20" s="52">
        <v>182</v>
      </c>
      <c r="Y20" s="52">
        <v>0</v>
      </c>
      <c r="Z20" s="52">
        <f t="shared" si="7"/>
        <v>5645.52</v>
      </c>
      <c r="AA20" s="52">
        <v>2966.7799999999997</v>
      </c>
      <c r="AB20" s="52">
        <v>2678.7400000000002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</row>
    <row r="21" spans="1:39" ht="31.5" customHeight="1">
      <c r="A21" s="1" t="s">
        <v>68</v>
      </c>
      <c r="B21" s="33" t="s">
        <v>27</v>
      </c>
      <c r="C21" s="52">
        <f t="shared" si="0"/>
        <v>29869.940000000002</v>
      </c>
      <c r="D21" s="52">
        <f t="shared" si="8"/>
        <v>26054.680000000004</v>
      </c>
      <c r="E21" s="52">
        <f t="shared" si="9"/>
        <v>3815.26</v>
      </c>
      <c r="F21" s="52">
        <f t="shared" si="1"/>
        <v>27266.61</v>
      </c>
      <c r="G21" s="52">
        <f t="shared" si="10"/>
        <v>24671.940000000002</v>
      </c>
      <c r="H21" s="52">
        <f t="shared" si="11"/>
        <v>2594.67</v>
      </c>
      <c r="I21" s="52">
        <f t="shared" si="2"/>
        <v>14264.63</v>
      </c>
      <c r="J21" s="52">
        <f t="shared" si="12"/>
        <v>12749.32</v>
      </c>
      <c r="K21" s="52">
        <f t="shared" si="13"/>
        <v>1515.3100000000002</v>
      </c>
      <c r="L21" s="52">
        <f t="shared" si="3"/>
        <v>10170.369999999999</v>
      </c>
      <c r="M21" s="52">
        <v>10045.74</v>
      </c>
      <c r="N21" s="52">
        <v>124.63000000000001</v>
      </c>
      <c r="O21" s="1" t="s">
        <v>69</v>
      </c>
      <c r="P21" s="33" t="s">
        <v>27</v>
      </c>
      <c r="Q21" s="52">
        <f t="shared" si="4"/>
        <v>4094.26</v>
      </c>
      <c r="R21" s="52">
        <v>2703.58</v>
      </c>
      <c r="S21" s="52">
        <v>1390.68</v>
      </c>
      <c r="T21" s="52">
        <f t="shared" si="5"/>
        <v>13001.980000000001</v>
      </c>
      <c r="U21" s="52">
        <v>11922.62</v>
      </c>
      <c r="V21" s="52">
        <v>1079.36</v>
      </c>
      <c r="W21" s="52">
        <f t="shared" si="6"/>
        <v>38.7</v>
      </c>
      <c r="X21" s="52">
        <v>38.7</v>
      </c>
      <c r="Y21" s="52">
        <v>0</v>
      </c>
      <c r="Z21" s="52">
        <f t="shared" si="7"/>
        <v>2564.63</v>
      </c>
      <c r="AA21" s="52">
        <v>1344.04</v>
      </c>
      <c r="AB21" s="52">
        <v>1220.59</v>
      </c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</row>
    <row r="22" spans="1:39" ht="31.5" customHeight="1">
      <c r="A22" s="1" t="s">
        <v>70</v>
      </c>
      <c r="B22" s="33" t="s">
        <v>28</v>
      </c>
      <c r="C22" s="52">
        <f t="shared" si="0"/>
        <v>24768.27</v>
      </c>
      <c r="D22" s="52">
        <f t="shared" si="8"/>
        <v>19705.98</v>
      </c>
      <c r="E22" s="52">
        <f t="shared" si="9"/>
        <v>5062.29</v>
      </c>
      <c r="F22" s="52">
        <f t="shared" si="1"/>
        <v>18799.74</v>
      </c>
      <c r="G22" s="52">
        <f t="shared" si="10"/>
        <v>17436.34</v>
      </c>
      <c r="H22" s="52">
        <f t="shared" si="11"/>
        <v>1363.4</v>
      </c>
      <c r="I22" s="52">
        <f t="shared" si="2"/>
        <v>11949.009999999998</v>
      </c>
      <c r="J22" s="52">
        <f t="shared" si="12"/>
        <v>11194.55</v>
      </c>
      <c r="K22" s="52">
        <f t="shared" si="13"/>
        <v>754.46</v>
      </c>
      <c r="L22" s="52">
        <f t="shared" si="3"/>
        <v>7949.6900000000005</v>
      </c>
      <c r="M22" s="52">
        <v>7825.68</v>
      </c>
      <c r="N22" s="52">
        <v>124.01</v>
      </c>
      <c r="O22" s="1" t="s">
        <v>71</v>
      </c>
      <c r="P22" s="33" t="s">
        <v>28</v>
      </c>
      <c r="Q22" s="52">
        <f t="shared" si="4"/>
        <v>3999.3199999999997</v>
      </c>
      <c r="R22" s="52">
        <v>3368.87</v>
      </c>
      <c r="S22" s="52">
        <v>630.45</v>
      </c>
      <c r="T22" s="52">
        <f t="shared" si="5"/>
        <v>6850.73</v>
      </c>
      <c r="U22" s="52">
        <v>6241.79</v>
      </c>
      <c r="V22" s="52">
        <v>608.94</v>
      </c>
      <c r="W22" s="52">
        <f t="shared" si="6"/>
        <v>0</v>
      </c>
      <c r="X22" s="52">
        <v>0</v>
      </c>
      <c r="Y22" s="52">
        <v>0</v>
      </c>
      <c r="Z22" s="52">
        <f t="shared" si="7"/>
        <v>5968.53</v>
      </c>
      <c r="AA22" s="52">
        <v>2269.64</v>
      </c>
      <c r="AB22" s="52">
        <v>3698.89</v>
      </c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</row>
    <row r="23" spans="1:39" ht="31.5" customHeight="1">
      <c r="A23" s="1" t="s">
        <v>72</v>
      </c>
      <c r="B23" s="33" t="s">
        <v>22</v>
      </c>
      <c r="C23" s="52">
        <f t="shared" si="0"/>
        <v>20591.4</v>
      </c>
      <c r="D23" s="52">
        <f t="shared" si="8"/>
        <v>16751.670000000002</v>
      </c>
      <c r="E23" s="52">
        <f t="shared" si="9"/>
        <v>3839.73</v>
      </c>
      <c r="F23" s="52">
        <f t="shared" si="1"/>
        <v>16370.19</v>
      </c>
      <c r="G23" s="52">
        <f t="shared" si="10"/>
        <v>15335.130000000001</v>
      </c>
      <c r="H23" s="52">
        <f t="shared" si="11"/>
        <v>1035.06</v>
      </c>
      <c r="I23" s="52">
        <f t="shared" si="2"/>
        <v>11203.630000000001</v>
      </c>
      <c r="J23" s="52">
        <f t="shared" si="12"/>
        <v>10302.95</v>
      </c>
      <c r="K23" s="52">
        <f t="shared" si="13"/>
        <v>900.6800000000001</v>
      </c>
      <c r="L23" s="52">
        <f t="shared" si="3"/>
        <v>6715.9400000000005</v>
      </c>
      <c r="M23" s="52">
        <v>6582.92</v>
      </c>
      <c r="N23" s="52">
        <v>133.02</v>
      </c>
      <c r="O23" s="1" t="s">
        <v>73</v>
      </c>
      <c r="P23" s="33" t="s">
        <v>22</v>
      </c>
      <c r="Q23" s="52">
        <f t="shared" si="4"/>
        <v>4487.69</v>
      </c>
      <c r="R23" s="52">
        <v>3720.0299999999997</v>
      </c>
      <c r="S23" s="52">
        <v>767.6600000000001</v>
      </c>
      <c r="T23" s="52">
        <f t="shared" si="5"/>
        <v>5166.56</v>
      </c>
      <c r="U23" s="52">
        <v>5032.18</v>
      </c>
      <c r="V23" s="52">
        <v>134.38</v>
      </c>
      <c r="W23" s="52">
        <f t="shared" si="6"/>
        <v>68.5</v>
      </c>
      <c r="X23" s="52">
        <v>0</v>
      </c>
      <c r="Y23" s="52">
        <v>68.5</v>
      </c>
      <c r="Z23" s="52">
        <f t="shared" si="7"/>
        <v>4152.71</v>
      </c>
      <c r="AA23" s="52">
        <v>1416.54</v>
      </c>
      <c r="AB23" s="52">
        <v>2736.17</v>
      </c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1:39" ht="31.5" customHeight="1">
      <c r="A24" s="1" t="s">
        <v>74</v>
      </c>
      <c r="B24" s="33" t="s">
        <v>29</v>
      </c>
      <c r="C24" s="52">
        <f t="shared" si="0"/>
        <v>21876.399999999998</v>
      </c>
      <c r="D24" s="52">
        <f t="shared" si="8"/>
        <v>17336.719999999998</v>
      </c>
      <c r="E24" s="52">
        <f t="shared" si="9"/>
        <v>4539.68</v>
      </c>
      <c r="F24" s="52">
        <f t="shared" si="1"/>
        <v>15532.829999999998</v>
      </c>
      <c r="G24" s="52">
        <f t="shared" si="10"/>
        <v>13441.489999999998</v>
      </c>
      <c r="H24" s="52">
        <f t="shared" si="11"/>
        <v>2091.3399999999997</v>
      </c>
      <c r="I24" s="52">
        <f t="shared" si="2"/>
        <v>11448.529999999999</v>
      </c>
      <c r="J24" s="52">
        <f t="shared" si="12"/>
        <v>9680.119999999999</v>
      </c>
      <c r="K24" s="52">
        <f t="shared" si="13"/>
        <v>1768.4099999999999</v>
      </c>
      <c r="L24" s="52">
        <f t="shared" si="3"/>
        <v>7476.69</v>
      </c>
      <c r="M24" s="52">
        <v>6542.91</v>
      </c>
      <c r="N24" s="52">
        <v>933.78</v>
      </c>
      <c r="O24" s="1" t="s">
        <v>75</v>
      </c>
      <c r="P24" s="33" t="s">
        <v>29</v>
      </c>
      <c r="Q24" s="52">
        <f t="shared" si="4"/>
        <v>3971.84</v>
      </c>
      <c r="R24" s="52">
        <v>3137.21</v>
      </c>
      <c r="S24" s="52">
        <v>834.63</v>
      </c>
      <c r="T24" s="52">
        <f t="shared" si="5"/>
        <v>4084.2999999999997</v>
      </c>
      <c r="U24" s="52">
        <v>3761.37</v>
      </c>
      <c r="V24" s="52">
        <v>322.93</v>
      </c>
      <c r="W24" s="52">
        <f t="shared" si="6"/>
        <v>67.5</v>
      </c>
      <c r="X24" s="52">
        <v>0</v>
      </c>
      <c r="Y24" s="52">
        <v>67.5</v>
      </c>
      <c r="Z24" s="52">
        <f t="shared" si="7"/>
        <v>6276.07</v>
      </c>
      <c r="AA24" s="52">
        <v>3895.2299999999996</v>
      </c>
      <c r="AB24" s="52">
        <v>2380.84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</row>
    <row r="25" spans="1:39" ht="31.5" customHeight="1">
      <c r="A25" s="1" t="s">
        <v>76</v>
      </c>
      <c r="B25" s="33" t="s">
        <v>30</v>
      </c>
      <c r="C25" s="52">
        <f t="shared" si="0"/>
        <v>30143.15</v>
      </c>
      <c r="D25" s="52">
        <f t="shared" si="8"/>
        <v>25700.690000000002</v>
      </c>
      <c r="E25" s="52">
        <f t="shared" si="9"/>
        <v>4442.46</v>
      </c>
      <c r="F25" s="52">
        <f t="shared" si="1"/>
        <v>23822.02</v>
      </c>
      <c r="G25" s="52">
        <f t="shared" si="10"/>
        <v>21648.760000000002</v>
      </c>
      <c r="H25" s="52">
        <f t="shared" si="11"/>
        <v>2173.2599999999998</v>
      </c>
      <c r="I25" s="52">
        <f t="shared" si="2"/>
        <v>17627.78</v>
      </c>
      <c r="J25" s="52">
        <f t="shared" si="12"/>
        <v>15664.24</v>
      </c>
      <c r="K25" s="52">
        <f t="shared" si="13"/>
        <v>1963.54</v>
      </c>
      <c r="L25" s="52">
        <f t="shared" si="3"/>
        <v>16044.73</v>
      </c>
      <c r="M25" s="52">
        <v>15450.71</v>
      </c>
      <c r="N25" s="52">
        <v>594.02</v>
      </c>
      <c r="O25" s="1" t="s">
        <v>77</v>
      </c>
      <c r="P25" s="33" t="s">
        <v>30</v>
      </c>
      <c r="Q25" s="52">
        <f t="shared" si="4"/>
        <v>1583.05</v>
      </c>
      <c r="R25" s="52">
        <v>213.53</v>
      </c>
      <c r="S25" s="52">
        <v>1369.52</v>
      </c>
      <c r="T25" s="52">
        <f t="shared" si="5"/>
        <v>6194.240000000001</v>
      </c>
      <c r="U25" s="52">
        <v>5984.52</v>
      </c>
      <c r="V25" s="52">
        <v>209.72</v>
      </c>
      <c r="W25" s="52">
        <f t="shared" si="6"/>
        <v>67.94</v>
      </c>
      <c r="X25" s="52">
        <v>0</v>
      </c>
      <c r="Y25" s="52">
        <v>67.94</v>
      </c>
      <c r="Z25" s="52">
        <f t="shared" si="7"/>
        <v>6253.1900000000005</v>
      </c>
      <c r="AA25" s="52">
        <v>4051.9300000000003</v>
      </c>
      <c r="AB25" s="52">
        <v>2201.26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</row>
    <row r="26" spans="1:39" ht="31.5" customHeight="1">
      <c r="A26" s="1" t="s">
        <v>78</v>
      </c>
      <c r="B26" s="33" t="s">
        <v>31</v>
      </c>
      <c r="C26" s="52">
        <f>SUM(D26:E26)</f>
        <v>24259.5</v>
      </c>
      <c r="D26" s="52">
        <f t="shared" si="8"/>
        <v>21499.64</v>
      </c>
      <c r="E26" s="52">
        <f t="shared" si="9"/>
        <v>2759.8599999999997</v>
      </c>
      <c r="F26" s="52">
        <f>SUM(G26:H26)</f>
        <v>21411.36</v>
      </c>
      <c r="G26" s="52">
        <f t="shared" si="10"/>
        <v>19682.36</v>
      </c>
      <c r="H26" s="52">
        <f t="shared" si="11"/>
        <v>1729</v>
      </c>
      <c r="I26" s="52">
        <f>SUM(J26:K26)</f>
        <v>13091.09</v>
      </c>
      <c r="J26" s="52">
        <f t="shared" si="12"/>
        <v>11599.38</v>
      </c>
      <c r="K26" s="52">
        <f t="shared" si="13"/>
        <v>1491.71</v>
      </c>
      <c r="L26" s="52">
        <f>SUM(M26:N26)</f>
        <v>12108.98</v>
      </c>
      <c r="M26" s="53">
        <v>11593.74</v>
      </c>
      <c r="N26" s="53">
        <v>515.24</v>
      </c>
      <c r="O26" s="1" t="s">
        <v>79</v>
      </c>
      <c r="P26" s="33" t="s">
        <v>31</v>
      </c>
      <c r="Q26" s="52">
        <f>SUM(R26:S26)</f>
        <v>982.1099999999999</v>
      </c>
      <c r="R26" s="53">
        <v>5.64</v>
      </c>
      <c r="S26" s="53">
        <v>976.4699999999999</v>
      </c>
      <c r="T26" s="52">
        <f>SUM(U26:V26)</f>
        <v>8320.27</v>
      </c>
      <c r="U26" s="53">
        <v>8082.98</v>
      </c>
      <c r="V26" s="53">
        <v>237.29000000000002</v>
      </c>
      <c r="W26" s="52">
        <f>SUM(X26:Y26)</f>
        <v>314.5</v>
      </c>
      <c r="X26" s="52">
        <v>298.7</v>
      </c>
      <c r="Y26" s="53">
        <v>15.8</v>
      </c>
      <c r="Z26" s="52">
        <f>SUM(AA26:AB26)</f>
        <v>2533.64</v>
      </c>
      <c r="AA26" s="53">
        <v>1518.58</v>
      </c>
      <c r="AB26" s="53">
        <v>1015.06</v>
      </c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</row>
    <row r="27" spans="1:39" ht="31.5" customHeight="1">
      <c r="A27" s="1" t="s">
        <v>80</v>
      </c>
      <c r="B27" s="33" t="s">
        <v>32</v>
      </c>
      <c r="C27" s="52">
        <f>SUM(D27:E27)</f>
        <v>29359.769999999997</v>
      </c>
      <c r="D27" s="52">
        <f t="shared" si="8"/>
        <v>26687.549999999996</v>
      </c>
      <c r="E27" s="52">
        <f t="shared" si="9"/>
        <v>2672.2200000000003</v>
      </c>
      <c r="F27" s="52">
        <f>SUM(G27:H27)</f>
        <v>25698.85</v>
      </c>
      <c r="G27" s="52">
        <f t="shared" si="10"/>
        <v>24032.629999999997</v>
      </c>
      <c r="H27" s="52">
        <f t="shared" si="11"/>
        <v>1666.2200000000003</v>
      </c>
      <c r="I27" s="52">
        <f>SUM(J27:K27)</f>
        <v>18685.75</v>
      </c>
      <c r="J27" s="52">
        <f t="shared" si="12"/>
        <v>17356.53</v>
      </c>
      <c r="K27" s="52">
        <f t="shared" si="13"/>
        <v>1329.2200000000003</v>
      </c>
      <c r="L27" s="52">
        <f>SUM(M27:N27)</f>
        <v>18576.579999999998</v>
      </c>
      <c r="M27" s="53">
        <v>17356.53</v>
      </c>
      <c r="N27" s="53">
        <v>1220.0500000000002</v>
      </c>
      <c r="O27" s="1" t="s">
        <v>81</v>
      </c>
      <c r="P27" s="33" t="s">
        <v>32</v>
      </c>
      <c r="Q27" s="52">
        <f>SUM(R27:S27)</f>
        <v>109.17</v>
      </c>
      <c r="R27" s="53">
        <v>0</v>
      </c>
      <c r="S27" s="53">
        <v>109.17</v>
      </c>
      <c r="T27" s="52">
        <f>SUM(U27:V27)</f>
        <v>7013.1</v>
      </c>
      <c r="U27" s="53">
        <v>6676.1</v>
      </c>
      <c r="V27" s="53">
        <v>337</v>
      </c>
      <c r="W27" s="52">
        <f>SUM(X27:Y27)</f>
        <v>1031.02</v>
      </c>
      <c r="X27" s="52">
        <v>964.34</v>
      </c>
      <c r="Y27" s="53">
        <v>66.68</v>
      </c>
      <c r="Z27" s="52">
        <f>SUM(AA27:AB27)</f>
        <v>2629.8999999999996</v>
      </c>
      <c r="AA27" s="53">
        <v>1690.58</v>
      </c>
      <c r="AB27" s="53">
        <v>939.3199999999999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  <row r="28" spans="1:39" ht="31.5" customHeight="1">
      <c r="A28" s="1" t="s">
        <v>82</v>
      </c>
      <c r="B28" s="33" t="s">
        <v>33</v>
      </c>
      <c r="C28" s="52">
        <f aca="true" t="shared" si="14" ref="C28:N28">C29+C32</f>
        <v>31648.48</v>
      </c>
      <c r="D28" s="52">
        <f>D29+D32</f>
        <v>28273.18</v>
      </c>
      <c r="E28" s="52">
        <f t="shared" si="14"/>
        <v>3375.3</v>
      </c>
      <c r="F28" s="52">
        <f>F29+F32</f>
        <v>26887.16</v>
      </c>
      <c r="G28" s="52">
        <f t="shared" si="14"/>
        <v>24422.57</v>
      </c>
      <c r="H28" s="52">
        <f t="shared" si="14"/>
        <v>2464.59</v>
      </c>
      <c r="I28" s="52">
        <f t="shared" si="14"/>
        <v>21115.83</v>
      </c>
      <c r="J28" s="52">
        <f t="shared" si="14"/>
        <v>18981.45</v>
      </c>
      <c r="K28" s="52">
        <f t="shared" si="14"/>
        <v>2134.38</v>
      </c>
      <c r="L28" s="52">
        <f t="shared" si="14"/>
        <v>19739.35</v>
      </c>
      <c r="M28" s="52">
        <f t="shared" si="14"/>
        <v>18961.45</v>
      </c>
      <c r="N28" s="52">
        <f t="shared" si="14"/>
        <v>777.9000000000001</v>
      </c>
      <c r="O28" s="1" t="s">
        <v>83</v>
      </c>
      <c r="P28" s="33" t="s">
        <v>33</v>
      </c>
      <c r="Q28" s="52">
        <f aca="true" t="shared" si="15" ref="Q28:AA28">Q29+Q32</f>
        <v>1376.4799999999998</v>
      </c>
      <c r="R28" s="52">
        <f t="shared" si="15"/>
        <v>20</v>
      </c>
      <c r="S28" s="52">
        <f t="shared" si="15"/>
        <v>1356.4799999999998</v>
      </c>
      <c r="T28" s="52">
        <f t="shared" si="15"/>
        <v>5771.33</v>
      </c>
      <c r="U28" s="52">
        <f t="shared" si="15"/>
        <v>5441.12</v>
      </c>
      <c r="V28" s="52">
        <f t="shared" si="15"/>
        <v>330.21</v>
      </c>
      <c r="W28" s="52">
        <f t="shared" si="15"/>
        <v>719.01</v>
      </c>
      <c r="X28" s="52">
        <f t="shared" si="15"/>
        <v>719.01</v>
      </c>
      <c r="Y28" s="52">
        <f t="shared" si="15"/>
        <v>0</v>
      </c>
      <c r="Z28" s="52">
        <f t="shared" si="15"/>
        <v>4042.31</v>
      </c>
      <c r="AA28" s="52">
        <f t="shared" si="15"/>
        <v>3131.6</v>
      </c>
      <c r="AB28" s="52">
        <f>AB29+AB32</f>
        <v>910.71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</row>
    <row r="29" spans="1:39" s="40" customFormat="1" ht="25.5" customHeight="1">
      <c r="A29" s="65" t="s">
        <v>84</v>
      </c>
      <c r="B29" s="66"/>
      <c r="C29" s="51">
        <f aca="true" t="shared" si="16" ref="C29:N29">SUM(C30,C31)</f>
        <v>10181.05</v>
      </c>
      <c r="D29" s="51">
        <f t="shared" si="16"/>
        <v>9249.67</v>
      </c>
      <c r="E29" s="51">
        <f t="shared" si="16"/>
        <v>931.38</v>
      </c>
      <c r="F29" s="51">
        <f t="shared" si="16"/>
        <v>7479.750000000001</v>
      </c>
      <c r="G29" s="51">
        <f t="shared" si="16"/>
        <v>7186.870000000001</v>
      </c>
      <c r="H29" s="51">
        <f t="shared" si="16"/>
        <v>292.88</v>
      </c>
      <c r="I29" s="51">
        <f t="shared" si="16"/>
        <v>4976.110000000001</v>
      </c>
      <c r="J29" s="51">
        <f t="shared" si="16"/>
        <v>4811.04</v>
      </c>
      <c r="K29" s="51">
        <f t="shared" si="16"/>
        <v>165.07000000000002</v>
      </c>
      <c r="L29" s="51">
        <f t="shared" si="16"/>
        <v>4861.29</v>
      </c>
      <c r="M29" s="51">
        <f t="shared" si="16"/>
        <v>4811.04</v>
      </c>
      <c r="N29" s="51">
        <f t="shared" si="16"/>
        <v>50.25</v>
      </c>
      <c r="O29" s="65" t="s">
        <v>84</v>
      </c>
      <c r="P29" s="66"/>
      <c r="Q29" s="51">
        <f aca="true" t="shared" si="17" ref="Q29:AB29">SUM(Q30,Q31)</f>
        <v>114.82000000000001</v>
      </c>
      <c r="R29" s="51">
        <f t="shared" si="17"/>
        <v>0</v>
      </c>
      <c r="S29" s="51">
        <f t="shared" si="17"/>
        <v>114.82000000000001</v>
      </c>
      <c r="T29" s="51">
        <f t="shared" si="17"/>
        <v>2503.6400000000003</v>
      </c>
      <c r="U29" s="51">
        <f t="shared" si="17"/>
        <v>2375.83</v>
      </c>
      <c r="V29" s="51">
        <f t="shared" si="17"/>
        <v>127.81</v>
      </c>
      <c r="W29" s="51">
        <f t="shared" si="17"/>
        <v>125.24</v>
      </c>
      <c r="X29" s="51">
        <f t="shared" si="17"/>
        <v>125.24</v>
      </c>
      <c r="Y29" s="51">
        <f t="shared" si="17"/>
        <v>0</v>
      </c>
      <c r="Z29" s="51">
        <f t="shared" si="17"/>
        <v>2576.06</v>
      </c>
      <c r="AA29" s="51">
        <f t="shared" si="17"/>
        <v>1937.56</v>
      </c>
      <c r="AB29" s="51">
        <f t="shared" si="17"/>
        <v>638.5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</row>
    <row r="30" spans="1:39" ht="25.5" customHeight="1">
      <c r="A30" s="41" t="s">
        <v>85</v>
      </c>
      <c r="B30" s="42" t="s">
        <v>1</v>
      </c>
      <c r="C30" s="88">
        <f>D30+E30</f>
        <v>8140.8</v>
      </c>
      <c r="D30" s="88">
        <f>G30+X30+AA30</f>
        <v>7694.93</v>
      </c>
      <c r="E30" s="88">
        <f>H30+Y30+AB30</f>
        <v>445.87</v>
      </c>
      <c r="F30" s="88">
        <f>G30+H30</f>
        <v>5831.530000000001</v>
      </c>
      <c r="G30" s="88">
        <f>J30+U30</f>
        <v>5647.9400000000005</v>
      </c>
      <c r="H30" s="88">
        <f>K30+V30</f>
        <v>183.59000000000003</v>
      </c>
      <c r="I30" s="88">
        <f>J30+K30</f>
        <v>4300.030000000001</v>
      </c>
      <c r="J30" s="88">
        <f>M30+R30</f>
        <v>4159.3</v>
      </c>
      <c r="K30" s="88">
        <f>N30+S30</f>
        <v>140.73000000000002</v>
      </c>
      <c r="L30" s="88">
        <f>M30+N30</f>
        <v>4191.97</v>
      </c>
      <c r="M30" s="88">
        <v>4159.3</v>
      </c>
      <c r="N30" s="88">
        <v>32.67</v>
      </c>
      <c r="O30" s="41" t="s">
        <v>85</v>
      </c>
      <c r="P30" s="42" t="s">
        <v>1</v>
      </c>
      <c r="Q30" s="88">
        <f>R30+S30</f>
        <v>108.06</v>
      </c>
      <c r="R30" s="88">
        <v>0</v>
      </c>
      <c r="S30" s="88">
        <v>108.06</v>
      </c>
      <c r="T30" s="88">
        <f>U30+V30</f>
        <v>1531.5</v>
      </c>
      <c r="U30" s="88">
        <v>1488.64</v>
      </c>
      <c r="V30" s="88">
        <v>42.86</v>
      </c>
      <c r="W30" s="88">
        <f>X30+Y30</f>
        <v>125.24</v>
      </c>
      <c r="X30" s="88">
        <v>125.24</v>
      </c>
      <c r="Y30" s="88">
        <v>0</v>
      </c>
      <c r="Z30" s="88">
        <f>AA30+AB30</f>
        <v>2184.0299999999997</v>
      </c>
      <c r="AA30" s="88">
        <v>1921.75</v>
      </c>
      <c r="AB30" s="88">
        <v>262.28</v>
      </c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</row>
    <row r="31" spans="1:39" ht="25.5" customHeight="1">
      <c r="A31" s="41" t="s">
        <v>86</v>
      </c>
      <c r="B31" s="42" t="s">
        <v>2</v>
      </c>
      <c r="C31" s="88">
        <f>D31+E31</f>
        <v>2040.25</v>
      </c>
      <c r="D31" s="88">
        <f>G31+X31+AA31</f>
        <v>1554.74</v>
      </c>
      <c r="E31" s="88">
        <f>H31+Y31+AB31</f>
        <v>485.51</v>
      </c>
      <c r="F31" s="88">
        <f>G31+H31</f>
        <v>1648.22</v>
      </c>
      <c r="G31" s="88">
        <f>J31+U31</f>
        <v>1538.93</v>
      </c>
      <c r="H31" s="88">
        <f>K31+V31</f>
        <v>109.28999999999999</v>
      </c>
      <c r="I31" s="88">
        <f>J31+K31</f>
        <v>676.08</v>
      </c>
      <c r="J31" s="88">
        <f>M31+R31</f>
        <v>651.74</v>
      </c>
      <c r="K31" s="88">
        <f>N31+S31</f>
        <v>24.339999999999996</v>
      </c>
      <c r="L31" s="88">
        <f>M31+N31</f>
        <v>669.32</v>
      </c>
      <c r="M31" s="88">
        <v>651.74</v>
      </c>
      <c r="N31" s="88">
        <v>17.58</v>
      </c>
      <c r="O31" s="41" t="s">
        <v>86</v>
      </c>
      <c r="P31" s="42" t="s">
        <v>2</v>
      </c>
      <c r="Q31" s="88">
        <f>R31+S31</f>
        <v>6.76</v>
      </c>
      <c r="R31" s="88">
        <v>0</v>
      </c>
      <c r="S31" s="88">
        <v>6.76</v>
      </c>
      <c r="T31" s="88">
        <f>U31+V31</f>
        <v>972.1400000000001</v>
      </c>
      <c r="U31" s="88">
        <v>887.19</v>
      </c>
      <c r="V31" s="88">
        <v>84.95</v>
      </c>
      <c r="W31" s="88">
        <f>X31+Y31</f>
        <v>0</v>
      </c>
      <c r="X31" s="88">
        <v>0</v>
      </c>
      <c r="Y31" s="88">
        <v>0</v>
      </c>
      <c r="Z31" s="88">
        <f>AA31+AB31</f>
        <v>392.03000000000003</v>
      </c>
      <c r="AA31" s="88">
        <v>15.81</v>
      </c>
      <c r="AB31" s="88">
        <v>376.22</v>
      </c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</row>
    <row r="32" spans="1:39" s="40" customFormat="1" ht="25.5" customHeight="1">
      <c r="A32" s="65" t="s">
        <v>87</v>
      </c>
      <c r="B32" s="66"/>
      <c r="C32" s="51">
        <f aca="true" t="shared" si="18" ref="C32:N32">SUM(C33,C34)</f>
        <v>21467.43</v>
      </c>
      <c r="D32" s="51">
        <f t="shared" si="18"/>
        <v>19023.51</v>
      </c>
      <c r="E32" s="51">
        <f t="shared" si="18"/>
        <v>2443.92</v>
      </c>
      <c r="F32" s="51">
        <f t="shared" si="18"/>
        <v>19407.41</v>
      </c>
      <c r="G32" s="51">
        <f t="shared" si="18"/>
        <v>17235.7</v>
      </c>
      <c r="H32" s="51">
        <f t="shared" si="18"/>
        <v>2171.71</v>
      </c>
      <c r="I32" s="51">
        <f t="shared" si="18"/>
        <v>16139.720000000001</v>
      </c>
      <c r="J32" s="51">
        <f t="shared" si="18"/>
        <v>14170.41</v>
      </c>
      <c r="K32" s="51">
        <f t="shared" si="18"/>
        <v>1969.31</v>
      </c>
      <c r="L32" s="51">
        <f t="shared" si="18"/>
        <v>14878.06</v>
      </c>
      <c r="M32" s="51">
        <f t="shared" si="18"/>
        <v>14150.41</v>
      </c>
      <c r="N32" s="51">
        <f t="shared" si="18"/>
        <v>727.6500000000001</v>
      </c>
      <c r="O32" s="65" t="s">
        <v>87</v>
      </c>
      <c r="P32" s="66"/>
      <c r="Q32" s="51">
        <f aca="true" t="shared" si="19" ref="Q32:AB32">SUM(Q33,Q34)</f>
        <v>1261.6599999999999</v>
      </c>
      <c r="R32" s="51">
        <f t="shared" si="19"/>
        <v>20</v>
      </c>
      <c r="S32" s="51">
        <f t="shared" si="19"/>
        <v>1241.6599999999999</v>
      </c>
      <c r="T32" s="51">
        <f t="shared" si="19"/>
        <v>3267.6899999999996</v>
      </c>
      <c r="U32" s="51">
        <f t="shared" si="19"/>
        <v>3065.29</v>
      </c>
      <c r="V32" s="51">
        <f t="shared" si="19"/>
        <v>202.39999999999998</v>
      </c>
      <c r="W32" s="51">
        <f t="shared" si="19"/>
        <v>593.77</v>
      </c>
      <c r="X32" s="51">
        <f t="shared" si="19"/>
        <v>593.77</v>
      </c>
      <c r="Y32" s="51">
        <f t="shared" si="19"/>
        <v>0</v>
      </c>
      <c r="Z32" s="51">
        <f t="shared" si="19"/>
        <v>1466.25</v>
      </c>
      <c r="AA32" s="51">
        <f t="shared" si="19"/>
        <v>1194.04</v>
      </c>
      <c r="AB32" s="51">
        <f t="shared" si="19"/>
        <v>272.21</v>
      </c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</row>
    <row r="33" spans="1:39" ht="25.5" customHeight="1">
      <c r="A33" s="41" t="s">
        <v>88</v>
      </c>
      <c r="B33" s="42" t="s">
        <v>3</v>
      </c>
      <c r="C33" s="88">
        <f>D33+E33</f>
        <v>14776.359999999999</v>
      </c>
      <c r="D33" s="88">
        <f>G33+X33+AA33</f>
        <v>14135.31</v>
      </c>
      <c r="E33" s="88">
        <f>H33+Y33+AB33</f>
        <v>641.05</v>
      </c>
      <c r="F33" s="88">
        <f>G33+H33</f>
        <v>13602.26</v>
      </c>
      <c r="G33" s="88">
        <f>J33+U33</f>
        <v>12992.89</v>
      </c>
      <c r="H33" s="88">
        <f>K33+V33</f>
        <v>609.37</v>
      </c>
      <c r="I33" s="88">
        <f>J33+K33</f>
        <v>10466.02</v>
      </c>
      <c r="J33" s="88">
        <f>M33+R33</f>
        <v>9931.98</v>
      </c>
      <c r="K33" s="88">
        <f>N33+S33</f>
        <v>534.04</v>
      </c>
      <c r="L33" s="88">
        <f>M33+N33</f>
        <v>10382.64</v>
      </c>
      <c r="M33" s="88">
        <v>9931.98</v>
      </c>
      <c r="N33" s="88">
        <v>450.66</v>
      </c>
      <c r="O33" s="41" t="s">
        <v>88</v>
      </c>
      <c r="P33" s="42" t="s">
        <v>3</v>
      </c>
      <c r="Q33" s="88">
        <f>R33+S33</f>
        <v>83.38</v>
      </c>
      <c r="R33" s="88">
        <v>0</v>
      </c>
      <c r="S33" s="88">
        <v>83.38</v>
      </c>
      <c r="T33" s="88">
        <f>U33+V33</f>
        <v>3136.24</v>
      </c>
      <c r="U33" s="88">
        <v>3060.91</v>
      </c>
      <c r="V33" s="88">
        <v>75.33</v>
      </c>
      <c r="W33" s="88">
        <f>X33+Y33</f>
        <v>292</v>
      </c>
      <c r="X33" s="88">
        <v>292</v>
      </c>
      <c r="Y33" s="88">
        <v>0</v>
      </c>
      <c r="Z33" s="88">
        <f>AA33+AB33</f>
        <v>882.0999999999999</v>
      </c>
      <c r="AA33" s="88">
        <v>850.42</v>
      </c>
      <c r="AB33" s="88">
        <v>31.68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</row>
    <row r="34" spans="1:39" ht="25.5" customHeight="1">
      <c r="A34" s="41" t="s">
        <v>89</v>
      </c>
      <c r="B34" s="42" t="s">
        <v>4</v>
      </c>
      <c r="C34" s="88">
        <f>D34+E34</f>
        <v>6691.07</v>
      </c>
      <c r="D34" s="88">
        <f>G34+X34+AA34</f>
        <v>4888.2</v>
      </c>
      <c r="E34" s="88">
        <f>H34+Y34+AB34</f>
        <v>1802.87</v>
      </c>
      <c r="F34" s="88">
        <f>G34+H34</f>
        <v>5805.150000000001</v>
      </c>
      <c r="G34" s="88">
        <f>J34+U34</f>
        <v>4242.81</v>
      </c>
      <c r="H34" s="88">
        <f>K34+V34</f>
        <v>1562.34</v>
      </c>
      <c r="I34" s="88">
        <f>J34+K34</f>
        <v>5673.700000000001</v>
      </c>
      <c r="J34" s="88">
        <f>M34+R34</f>
        <v>4238.43</v>
      </c>
      <c r="K34" s="88">
        <f>N34+S34</f>
        <v>1435.27</v>
      </c>
      <c r="L34" s="88">
        <f>M34+N34</f>
        <v>4495.42</v>
      </c>
      <c r="M34" s="88">
        <v>4218.43</v>
      </c>
      <c r="N34" s="88">
        <v>276.99</v>
      </c>
      <c r="O34" s="41" t="s">
        <v>89</v>
      </c>
      <c r="P34" s="42" t="s">
        <v>4</v>
      </c>
      <c r="Q34" s="88">
        <f>R34+S34</f>
        <v>1178.28</v>
      </c>
      <c r="R34" s="88">
        <v>20</v>
      </c>
      <c r="S34" s="88">
        <v>1158.28</v>
      </c>
      <c r="T34" s="88">
        <f>U34+V34</f>
        <v>131.45</v>
      </c>
      <c r="U34" s="88">
        <v>4.38</v>
      </c>
      <c r="V34" s="88">
        <v>127.07</v>
      </c>
      <c r="W34" s="88">
        <f>X34+Y34</f>
        <v>301.77</v>
      </c>
      <c r="X34" s="88">
        <v>301.77</v>
      </c>
      <c r="Y34" s="88">
        <v>0</v>
      </c>
      <c r="Z34" s="88">
        <f>AA34+AB34</f>
        <v>584.15</v>
      </c>
      <c r="AA34" s="88">
        <v>343.62</v>
      </c>
      <c r="AB34" s="88">
        <v>240.53</v>
      </c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</row>
    <row r="35" spans="1:28" ht="5.25" customHeight="1">
      <c r="A35" s="43"/>
      <c r="B35" s="44"/>
      <c r="C35" s="45"/>
      <c r="D35" s="45"/>
      <c r="E35" s="45"/>
      <c r="F35" s="45"/>
      <c r="G35" s="45"/>
      <c r="H35" s="27"/>
      <c r="I35" s="27"/>
      <c r="J35" s="27"/>
      <c r="K35" s="27"/>
      <c r="L35" s="27"/>
      <c r="M35" s="27"/>
      <c r="N35" s="27"/>
      <c r="O35" s="43"/>
      <c r="P35" s="44"/>
      <c r="Q35" s="45"/>
      <c r="R35" s="45"/>
      <c r="S35" s="45"/>
      <c r="T35" s="45"/>
      <c r="U35" s="45"/>
      <c r="V35" s="27"/>
      <c r="W35" s="27"/>
      <c r="X35" s="27"/>
      <c r="Y35" s="27"/>
      <c r="Z35" s="27"/>
      <c r="AA35" s="27"/>
      <c r="AB35" s="27"/>
    </row>
    <row r="37" spans="17:28" ht="16.5">
      <c r="Q37" s="89"/>
      <c r="R37" s="89"/>
      <c r="S37" s="89"/>
      <c r="T37" s="89"/>
      <c r="U37" s="89"/>
      <c r="V37" s="89"/>
      <c r="W37" s="89"/>
      <c r="X37" s="89"/>
      <c r="Y37" s="89"/>
      <c r="Z37" s="90"/>
      <c r="AA37" s="90"/>
      <c r="AB37" s="90"/>
    </row>
    <row r="38" spans="3:14" ht="16.5">
      <c r="C38" s="91"/>
      <c r="D38" s="91"/>
      <c r="E38" s="91"/>
      <c r="F38" s="92"/>
      <c r="G38" s="92"/>
      <c r="H38" s="92"/>
      <c r="I38" s="92"/>
      <c r="J38" s="92"/>
      <c r="K38" s="92"/>
      <c r="L38" s="89"/>
      <c r="M38" s="89"/>
      <c r="N38" s="89"/>
    </row>
    <row r="40" spans="17:28" ht="16.5"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</row>
    <row r="41" spans="3:14" ht="16.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</sheetData>
  <sheetProtection/>
  <mergeCells count="35">
    <mergeCell ref="O17:P17"/>
    <mergeCell ref="O18:P18"/>
    <mergeCell ref="O29:P29"/>
    <mergeCell ref="O32:P32"/>
    <mergeCell ref="O10:P10"/>
    <mergeCell ref="Q10:S10"/>
    <mergeCell ref="T10:U10"/>
    <mergeCell ref="Q11:S11"/>
    <mergeCell ref="O12:P12"/>
    <mergeCell ref="O16:P16"/>
    <mergeCell ref="O4:U4"/>
    <mergeCell ref="V4:AB4"/>
    <mergeCell ref="O6:U6"/>
    <mergeCell ref="V6:AB6"/>
    <mergeCell ref="Q9:U9"/>
    <mergeCell ref="W9:Y9"/>
    <mergeCell ref="Z9:AB9"/>
    <mergeCell ref="A32:B32"/>
    <mergeCell ref="A17:B17"/>
    <mergeCell ref="H4:N4"/>
    <mergeCell ref="H6:N6"/>
    <mergeCell ref="A4:G4"/>
    <mergeCell ref="A6:G6"/>
    <mergeCell ref="F10:G10"/>
    <mergeCell ref="C9:E9"/>
    <mergeCell ref="H9:N9"/>
    <mergeCell ref="F9:G9"/>
    <mergeCell ref="A10:B10"/>
    <mergeCell ref="I10:N10"/>
    <mergeCell ref="L11:N11"/>
    <mergeCell ref="A29:B29"/>
    <mergeCell ref="A18:B18"/>
    <mergeCell ref="A16:B16"/>
    <mergeCell ref="I11:K11"/>
    <mergeCell ref="A12:B12"/>
  </mergeCells>
  <printOptions/>
  <pageMargins left="1.0236220472440944" right="1.0236220472440944" top="0.984251968503937" bottom="1.7716535433070868" header="0" footer="0"/>
  <pageSetup fitToWidth="0" horizontalDpi="600" verticalDpi="600" orientation="portrait" paperSize="9" scale="95" r:id="rId1"/>
  <colBreaks count="1" manualBreakCount="1">
    <brk id="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王郁瑄</cp:lastModifiedBy>
  <cp:lastPrinted>2023-07-13T08:19:23Z</cp:lastPrinted>
  <dcterms:created xsi:type="dcterms:W3CDTF">1997-01-14T01:50:29Z</dcterms:created>
  <dcterms:modified xsi:type="dcterms:W3CDTF">2023-07-13T08:19:25Z</dcterms:modified>
  <cp:category/>
  <cp:version/>
  <cp:contentType/>
  <cp:contentStatus/>
</cp:coreProperties>
</file>