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745" activeTab="0"/>
  </bookViews>
  <sheets>
    <sheet name="表52 表52(完)" sheetId="1" r:id="rId1"/>
  </sheets>
  <definedNames>
    <definedName name="_xlnm.Print_Area" localSheetId="0">'表52 表52(完)'!$A$1:$U$54</definedName>
  </definedNames>
  <calcPr fullCalcOnLoad="1"/>
</workbook>
</file>

<file path=xl/sharedStrings.xml><?xml version="1.0" encoding="utf-8"?>
<sst xmlns="http://schemas.openxmlformats.org/spreadsheetml/2006/main" count="188" uniqueCount="125">
  <si>
    <t>單位：新臺幣元</t>
  </si>
  <si>
    <t>門</t>
  </si>
  <si>
    <t>Admission</t>
  </si>
  <si>
    <t>（人次）</t>
  </si>
  <si>
    <t>%</t>
  </si>
  <si>
    <t>Grand Total</t>
  </si>
  <si>
    <t>3 148 571</t>
  </si>
  <si>
    <t xml:space="preserve"> Taipingshan N. F. R. A.</t>
  </si>
  <si>
    <t>資料來源：根據本局各林區管理處資料彙編。</t>
  </si>
  <si>
    <t>Revenues</t>
  </si>
  <si>
    <t>（輛）</t>
  </si>
  <si>
    <t>No. of Car</t>
  </si>
  <si>
    <t>（人）</t>
  </si>
  <si>
    <t>No. of Person</t>
  </si>
  <si>
    <t>票</t>
  </si>
  <si>
    <t>人     數</t>
  </si>
  <si>
    <t>393 162</t>
  </si>
  <si>
    <t>330 224</t>
  </si>
  <si>
    <t xml:space="preserve"> Wuling N. F. R. A.</t>
  </si>
  <si>
    <t xml:space="preserve"> Hehuanshan N. F. R. A.</t>
  </si>
  <si>
    <t xml:space="preserve"> Basianshan N. F. R. A.</t>
  </si>
  <si>
    <t xml:space="preserve"> Dasyueshan N. F. R. A.</t>
  </si>
  <si>
    <t xml:space="preserve"> Aowanda N. F. R. A.</t>
  </si>
  <si>
    <t xml:space="preserve"> Tianchih Cabin</t>
  </si>
  <si>
    <t xml:space="preserve"> Alishan N. F. R. A.</t>
  </si>
  <si>
    <t xml:space="preserve"> Tengjhih N. F. R. A.</t>
  </si>
  <si>
    <t xml:space="preserve"> Shuangliou N. F. R. A.</t>
  </si>
  <si>
    <t xml:space="preserve"> Kenting N. F. R. A.</t>
  </si>
  <si>
    <t xml:space="preserve"> Jhihben N. F. R. A.</t>
  </si>
  <si>
    <t xml:space="preserve"> Siangyang N. F. R. A.</t>
  </si>
  <si>
    <t xml:space="preserve"> Fuyuan N. F. R. A.</t>
  </si>
  <si>
    <t xml:space="preserve"> Chihnan N. F. R. A.</t>
  </si>
  <si>
    <t xml:space="preserve"> Neidong N. F. R. A.</t>
  </si>
  <si>
    <t xml:space="preserve"> Manyueyuan N. F. R. A.</t>
  </si>
  <si>
    <t xml:space="preserve"> Jioujiou Cabin</t>
  </si>
  <si>
    <t>捌、森　林　遊　樂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</si>
  <si>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</si>
  <si>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</si>
  <si>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</si>
  <si>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</si>
  <si>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</si>
  <si>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</si>
  <si>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藤枝國家森林遊樂區</t>
  </si>
  <si>
    <t>VIII. Forest Recreation</t>
  </si>
  <si>
    <t>Ticket</t>
  </si>
  <si>
    <t>%</t>
  </si>
  <si>
    <t>Revenues</t>
  </si>
  <si>
    <t>Parking   Vehicle</t>
  </si>
  <si>
    <t>Revenues</t>
  </si>
  <si>
    <t>Other Revenues</t>
  </si>
  <si>
    <t xml:space="preserve"> Dongyanshan N. F. R. A.</t>
  </si>
  <si>
    <t>太平山國家森林遊樂區</t>
  </si>
  <si>
    <t>內洞國家森林遊樂區</t>
  </si>
  <si>
    <t>滿月圓國家森林遊樂區</t>
  </si>
  <si>
    <t>東眼山國家森林遊樂區</t>
  </si>
  <si>
    <t>九九山莊</t>
  </si>
  <si>
    <t>武陵國家森林遊樂區</t>
  </si>
  <si>
    <t>合歡山國家森林遊樂區</t>
  </si>
  <si>
    <t>八仙山國家森林遊樂區</t>
  </si>
  <si>
    <t>大雪山國家森林遊樂區</t>
  </si>
  <si>
    <t>奧萬大國家森林遊樂區</t>
  </si>
  <si>
    <t>天池山莊</t>
  </si>
  <si>
    <t>阿里山國家森林遊樂區</t>
  </si>
  <si>
    <t>藤枝國家森林遊樂區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</si>
  <si>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</si>
  <si>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</si>
  <si>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</si>
  <si>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</si>
  <si>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</si>
  <si>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</si>
  <si>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Unit : N. T. $</t>
  </si>
  <si>
    <t>Source : Based on the data of forest district offices of F.B..</t>
  </si>
  <si>
    <t xml:space="preserve"> (2006)</t>
  </si>
  <si>
    <t>Year, Forest Recreation Area</t>
  </si>
  <si>
    <t>年 別 及 森 林 遊 樂 區 別</t>
  </si>
  <si>
    <t xml:space="preserve"> (2013)</t>
  </si>
  <si>
    <t xml:space="preserve"> (2014)</t>
  </si>
  <si>
    <t xml:space="preserve"> (2015)</t>
  </si>
  <si>
    <t>觀霧國家森林遊樂區</t>
  </si>
  <si>
    <t xml:space="preserve"> Dongyanshan N. F. R. A.</t>
  </si>
  <si>
    <t xml:space="preserve"> Guanwu  N. F. R. A</t>
  </si>
  <si>
    <t>Table 52     Revenues of Forest Recreation Area of F. B.</t>
  </si>
  <si>
    <t>Table 52     Revenues of Forest Recreation Area of F.B. (Concluded)</t>
  </si>
  <si>
    <t xml:space="preserve"> (2016)</t>
  </si>
  <si>
    <t xml:space="preserve"> (2017)</t>
  </si>
  <si>
    <t xml:space="preserve"> (2018)</t>
  </si>
  <si>
    <t>拉拉山巨木區</t>
  </si>
  <si>
    <t xml:space="preserve"> Lalashan Giant Trees Area</t>
  </si>
  <si>
    <t xml:space="preserve"> (2019)</t>
  </si>
  <si>
    <t xml:space="preserve"> (2019)</t>
  </si>
  <si>
    <t>Person0time</t>
  </si>
  <si>
    <t xml:space="preserve"> 遊   客   住   宿</t>
  </si>
  <si>
    <t>Passenger Accommodation</t>
  </si>
  <si>
    <t xml:space="preserve"> (2020)</t>
  </si>
  <si>
    <t xml:space="preserve"> (2021)</t>
  </si>
  <si>
    <t xml:space="preserve"> (2022)</t>
  </si>
  <si>
    <t xml:space="preserve">           2.Data may not add to totals because of rounding.</t>
  </si>
  <si>
    <r>
      <t>186</t>
    </r>
    <r>
      <rPr>
        <sz val="9"/>
        <color indexed="8"/>
        <rFont val="標楷體"/>
        <family val="4"/>
      </rPr>
      <t>　</t>
    </r>
    <r>
      <rPr>
        <sz val="8"/>
        <color indexed="8"/>
        <rFont val="標楷體"/>
        <family val="4"/>
      </rPr>
      <t>森林遊樂</t>
    </r>
  </si>
  <si>
    <r>
      <t>Forest Recreation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Times New Roman"/>
        <family val="1"/>
      </rPr>
      <t>187</t>
    </r>
  </si>
  <si>
    <r>
      <t>188</t>
    </r>
    <r>
      <rPr>
        <sz val="9"/>
        <color indexed="8"/>
        <rFont val="標楷體"/>
        <family val="4"/>
      </rPr>
      <t>　</t>
    </r>
    <r>
      <rPr>
        <sz val="8"/>
        <color indexed="8"/>
        <rFont val="標楷體"/>
        <family val="4"/>
      </rPr>
      <t>森林遊樂</t>
    </r>
  </si>
  <si>
    <r>
      <t>表</t>
    </r>
    <r>
      <rPr>
        <sz val="16"/>
        <color indexed="8"/>
        <rFont val="Times New Roman"/>
        <family val="1"/>
      </rPr>
      <t>52</t>
    </r>
    <r>
      <rPr>
        <sz val="16"/>
        <color indexed="8"/>
        <rFont val="標楷體"/>
        <family val="4"/>
      </rPr>
      <t>　林務局森林遊樂區收入（續完）</t>
    </r>
  </si>
  <si>
    <r>
      <t>表</t>
    </r>
    <r>
      <rPr>
        <sz val="16"/>
        <color indexed="8"/>
        <rFont val="Times New Roman"/>
        <family val="1"/>
      </rPr>
      <t>52</t>
    </r>
    <r>
      <rPr>
        <sz val="16"/>
        <color indexed="8"/>
        <rFont val="標楷體"/>
        <family val="4"/>
      </rPr>
      <t>　林務局森林遊樂區收入</t>
    </r>
  </si>
  <si>
    <r>
      <t>總</t>
    </r>
    <r>
      <rPr>
        <sz val="10"/>
        <color indexed="8"/>
        <rFont val="Times New Roman"/>
        <family val="1"/>
      </rPr>
      <t xml:space="preserve">                    </t>
    </r>
    <r>
      <rPr>
        <sz val="10"/>
        <color indexed="8"/>
        <rFont val="標楷體"/>
        <family val="4"/>
      </rPr>
      <t>收</t>
    </r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標楷體"/>
        <family val="4"/>
      </rPr>
      <t>入</t>
    </r>
  </si>
  <si>
    <r>
      <t>車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輛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停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放</t>
    </r>
  </si>
  <si>
    <r>
      <t xml:space="preserve">   </t>
    </r>
    <r>
      <rPr>
        <sz val="10"/>
        <color indexed="8"/>
        <rFont val="標楷體"/>
        <family val="4"/>
      </rPr>
      <t>遊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客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住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宿</t>
    </r>
  </si>
  <si>
    <r>
      <t>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他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入</t>
    </r>
  </si>
  <si>
    <r>
      <t>人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</rPr>
      <t>數</t>
    </r>
  </si>
  <si>
    <r>
      <t>收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</rPr>
      <t>入</t>
    </r>
  </si>
  <si>
    <r>
      <t>輛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</rPr>
      <t>數</t>
    </r>
  </si>
  <si>
    <r>
      <t>收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入</t>
    </r>
  </si>
  <si>
    <r>
      <t>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入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</si>
  <si>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 95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</si>
  <si>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102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</si>
  <si>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103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</si>
  <si>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104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</si>
  <si>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105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</si>
  <si>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106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</si>
  <si>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107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</si>
  <si>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108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</si>
  <si>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109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</si>
  <si>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110     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</si>
  <si>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111         </t>
    </r>
    <r>
      <rPr>
        <b/>
        <sz val="10"/>
        <color indexed="8"/>
        <rFont val="標楷體"/>
        <family val="4"/>
      </rPr>
      <t>年</t>
    </r>
  </si>
  <si>
    <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拉拉山巨木區配合桃園市政府自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日起停止收費。</t>
    </r>
  </si>
  <si>
    <t xml:space="preserve">Note : 1. Lalashan Giant Trees Area, accommodating Taoyuan City G., has been free since Jan. 1, 2011. </t>
  </si>
  <si>
    <r>
      <t xml:space="preserve">                    2.</t>
    </r>
    <r>
      <rPr>
        <sz val="8"/>
        <color indexed="8"/>
        <rFont val="標楷體"/>
        <family val="4"/>
      </rPr>
      <t>表列資料之總數與細數之和因四捨五入調整尾數故未盡相符。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</si>
</sst>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"/>
    <numFmt numFmtId="181" formatCode="##\ ###\ ###.00"/>
    <numFmt numFmtId="182" formatCode="0.00_);[Red]\(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_-* #,##0.0_-;\-* #,##0.0_-;_-* &quot;-&quot;_-;_-@_-"/>
    <numFmt numFmtId="190" formatCode="_-* #,##0.00_-;\-* #,##0.00_-;_-* &quot;-&quot;_-;_-@_-"/>
    <numFmt numFmtId="191" formatCode="_-* #\ ###\ ###\ ##0_-;\-* #\ ###\ ###\ ##0_-;_-* &quot;-&quot;_-;_-@_-"/>
    <numFmt numFmtId="192" formatCode="###\ ###\ ###\ ###"/>
    <numFmt numFmtId="193" formatCode="0.00_ "/>
    <numFmt numFmtId="194" formatCode="#\ ###\ ###\ ###"/>
    <numFmt numFmtId="195" formatCode="[$€-2]\ #,##0.00_);[Red]\([$€-2]\ #,##0.00\)"/>
    <numFmt numFmtId="196" formatCode="#,##0.00_ "/>
    <numFmt numFmtId="197" formatCode="#,##0.0"/>
    <numFmt numFmtId="198" formatCode="#,##0.000"/>
    <numFmt numFmtId="199" formatCode="* #\ ###\ ##0_-;\-* #,##0.00_-;_-* &quot;-&quot;??_-;_-@_-"/>
    <numFmt numFmtId="200" formatCode="* #\ ###\ ##0.00;\-* #,##0.00_-;_-* &quot;-&quot;??_-;_-@_-"/>
  </numFmts>
  <fonts count="9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Courier"/>
      <family val="3"/>
    </font>
    <font>
      <sz val="8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華康中明體"/>
      <family val="3"/>
    </font>
    <font>
      <sz val="9"/>
      <color indexed="8"/>
      <name val="新細明體"/>
      <family val="1"/>
    </font>
    <font>
      <b/>
      <sz val="20"/>
      <color indexed="8"/>
      <name val="標楷體"/>
      <family val="4"/>
    </font>
    <font>
      <b/>
      <sz val="18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sz val="10"/>
      <color indexed="8"/>
      <name val="新細明體"/>
      <family val="1"/>
    </font>
    <font>
      <b/>
      <sz val="8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新細明體"/>
      <family val="1"/>
    </font>
    <font>
      <b/>
      <sz val="20"/>
      <color theme="1"/>
      <name val="標楷體"/>
      <family val="4"/>
    </font>
    <font>
      <b/>
      <sz val="18"/>
      <color theme="1"/>
      <name val="Times New Roman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2"/>
      <color theme="1"/>
      <name val="標楷體"/>
      <family val="4"/>
    </font>
    <font>
      <sz val="13"/>
      <color theme="1"/>
      <name val="新細明體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</font>
    <font>
      <b/>
      <sz val="9"/>
      <color theme="1"/>
      <name val="Times New Roman"/>
      <family val="1"/>
    </font>
    <font>
      <sz val="10"/>
      <color theme="1"/>
      <name val="新細明體"/>
      <family val="1"/>
    </font>
    <font>
      <b/>
      <sz val="8"/>
      <color theme="1"/>
      <name val="Times New Roman"/>
      <family val="1"/>
    </font>
    <font>
      <b/>
      <sz val="9.5"/>
      <color theme="1"/>
      <name val="Times New Roman"/>
      <family val="1"/>
    </font>
    <font>
      <sz val="11"/>
      <color theme="1"/>
      <name val="標楷體"/>
      <family val="4"/>
    </font>
    <font>
      <sz val="11"/>
      <color theme="1"/>
      <name val="Times New Roman"/>
      <family val="1"/>
    </font>
    <font>
      <sz val="8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" fillId="3" borderId="0" applyNumberFormat="0" applyBorder="0" applyAlignment="0" applyProtection="0"/>
    <xf numFmtId="0" fontId="48" fillId="4" borderId="0" applyNumberFormat="0" applyBorder="0" applyAlignment="0" applyProtection="0"/>
    <xf numFmtId="0" fontId="4" fillId="5" borderId="0" applyNumberFormat="0" applyBorder="0" applyAlignment="0" applyProtection="0"/>
    <xf numFmtId="0" fontId="48" fillId="6" borderId="0" applyNumberFormat="0" applyBorder="0" applyAlignment="0" applyProtection="0"/>
    <xf numFmtId="0" fontId="4" fillId="7" borderId="0" applyNumberFormat="0" applyBorder="0" applyAlignment="0" applyProtection="0"/>
    <xf numFmtId="0" fontId="48" fillId="8" borderId="0" applyNumberFormat="0" applyBorder="0" applyAlignment="0" applyProtection="0"/>
    <xf numFmtId="0" fontId="4" fillId="9" borderId="0" applyNumberFormat="0" applyBorder="0" applyAlignment="0" applyProtection="0"/>
    <xf numFmtId="0" fontId="48" fillId="10" borderId="0" applyNumberFormat="0" applyBorder="0" applyAlignment="0" applyProtection="0"/>
    <xf numFmtId="0" fontId="4" fillId="11" borderId="0" applyNumberFormat="0" applyBorder="0" applyAlignment="0" applyProtection="0"/>
    <xf numFmtId="0" fontId="48" fillId="12" borderId="0" applyNumberFormat="0" applyBorder="0" applyAlignment="0" applyProtection="0"/>
    <xf numFmtId="0" fontId="4" fillId="13" borderId="0" applyNumberFormat="0" applyBorder="0" applyAlignment="0" applyProtection="0"/>
    <xf numFmtId="0" fontId="48" fillId="14" borderId="0" applyNumberFormat="0" applyBorder="0" applyAlignment="0" applyProtection="0"/>
    <xf numFmtId="0" fontId="4" fillId="15" borderId="0" applyNumberFormat="0" applyBorder="0" applyAlignment="0" applyProtection="0"/>
    <xf numFmtId="0" fontId="48" fillId="16" borderId="0" applyNumberFormat="0" applyBorder="0" applyAlignment="0" applyProtection="0"/>
    <xf numFmtId="0" fontId="4" fillId="17" borderId="0" applyNumberFormat="0" applyBorder="0" applyAlignment="0" applyProtection="0"/>
    <xf numFmtId="0" fontId="48" fillId="18" borderId="0" applyNumberFormat="0" applyBorder="0" applyAlignment="0" applyProtection="0"/>
    <xf numFmtId="0" fontId="4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9" borderId="0" applyNumberFormat="0" applyBorder="0" applyAlignment="0" applyProtection="0"/>
    <xf numFmtId="0" fontId="48" fillId="21" borderId="0" applyNumberFormat="0" applyBorder="0" applyAlignment="0" applyProtection="0"/>
    <xf numFmtId="0" fontId="4" fillId="15" borderId="0" applyNumberFormat="0" applyBorder="0" applyAlignment="0" applyProtection="0"/>
    <xf numFmtId="0" fontId="48" fillId="22" borderId="0" applyNumberFormat="0" applyBorder="0" applyAlignment="0" applyProtection="0"/>
    <xf numFmtId="0" fontId="4" fillId="23" borderId="0" applyNumberFormat="0" applyBorder="0" applyAlignment="0" applyProtection="0"/>
    <xf numFmtId="0" fontId="49" fillId="24" borderId="0" applyNumberFormat="0" applyBorder="0" applyAlignment="0" applyProtection="0"/>
    <xf numFmtId="0" fontId="5" fillId="25" borderId="0" applyNumberFormat="0" applyBorder="0" applyAlignment="0" applyProtection="0"/>
    <xf numFmtId="0" fontId="49" fillId="26" borderId="0" applyNumberFormat="0" applyBorder="0" applyAlignment="0" applyProtection="0"/>
    <xf numFmtId="0" fontId="5" fillId="17" borderId="0" applyNumberFormat="0" applyBorder="0" applyAlignment="0" applyProtection="0"/>
    <xf numFmtId="0" fontId="49" fillId="27" borderId="0" applyNumberFormat="0" applyBorder="0" applyAlignment="0" applyProtection="0"/>
    <xf numFmtId="0" fontId="5" fillId="19" borderId="0" applyNumberFormat="0" applyBorder="0" applyAlignment="0" applyProtection="0"/>
    <xf numFmtId="0" fontId="49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37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" fillId="35" borderId="0" applyNumberFormat="0" applyBorder="0" applyAlignment="0" applyProtection="0"/>
    <xf numFmtId="0" fontId="51" fillId="0" borderId="1" applyNumberFormat="0" applyFill="0" applyAlignment="0" applyProtection="0"/>
    <xf numFmtId="0" fontId="7" fillId="0" borderId="2" applyNumberFormat="0" applyFill="0" applyAlignment="0" applyProtection="0"/>
    <xf numFmtId="0" fontId="52" fillId="36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53" fillId="37" borderId="3" applyNumberFormat="0" applyAlignment="0" applyProtection="0"/>
    <xf numFmtId="0" fontId="9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0" fillId="39" borderId="7" applyNumberFormat="0" applyFont="0" applyAlignment="0" applyProtection="0"/>
    <xf numFmtId="0" fontId="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" fillId="42" borderId="0" applyNumberFormat="0" applyBorder="0" applyAlignment="0" applyProtection="0"/>
    <xf numFmtId="0" fontId="49" fillId="43" borderId="0" applyNumberFormat="0" applyBorder="0" applyAlignment="0" applyProtection="0"/>
    <xf numFmtId="0" fontId="5" fillId="44" borderId="0" applyNumberFormat="0" applyBorder="0" applyAlignment="0" applyProtection="0"/>
    <xf numFmtId="0" fontId="49" fillId="45" borderId="0" applyNumberFormat="0" applyBorder="0" applyAlignment="0" applyProtection="0"/>
    <xf numFmtId="0" fontId="5" fillId="46" borderId="0" applyNumberFormat="0" applyBorder="0" applyAlignment="0" applyProtection="0"/>
    <xf numFmtId="0" fontId="49" fillId="47" borderId="0" applyNumberFormat="0" applyBorder="0" applyAlignment="0" applyProtection="0"/>
    <xf numFmtId="0" fontId="5" fillId="29" borderId="0" applyNumberFormat="0" applyBorder="0" applyAlignment="0" applyProtection="0"/>
    <xf numFmtId="0" fontId="49" fillId="48" borderId="0" applyNumberFormat="0" applyBorder="0" applyAlignment="0" applyProtection="0"/>
    <xf numFmtId="0" fontId="5" fillId="31" borderId="0" applyNumberFormat="0" applyBorder="0" applyAlignment="0" applyProtection="0"/>
    <xf numFmtId="0" fontId="49" fillId="49" borderId="0" applyNumberFormat="0" applyBorder="0" applyAlignment="0" applyProtection="0"/>
    <xf numFmtId="0" fontId="5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3" fillId="0" borderId="10" applyNumberFormat="0" applyFill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59" fillId="0" borderId="13" applyNumberFormat="0" applyFill="0" applyAlignment="0" applyProtection="0"/>
    <xf numFmtId="0" fontId="1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51" borderId="3" applyNumberFormat="0" applyAlignment="0" applyProtection="0"/>
    <xf numFmtId="0" fontId="16" fillId="13" borderId="4" applyNumberFormat="0" applyAlignment="0" applyProtection="0"/>
    <xf numFmtId="0" fontId="61" fillId="37" borderId="15" applyNumberFormat="0" applyAlignment="0" applyProtection="0"/>
    <xf numFmtId="0" fontId="17" fillId="38" borderId="16" applyNumberFormat="0" applyAlignment="0" applyProtection="0"/>
    <xf numFmtId="0" fontId="62" fillId="52" borderId="17" applyNumberFormat="0" applyAlignment="0" applyProtection="0"/>
    <xf numFmtId="0" fontId="18" fillId="53" borderId="18" applyNumberFormat="0" applyAlignment="0" applyProtection="0"/>
    <xf numFmtId="0" fontId="63" fillId="54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right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center"/>
      <protection locked="0"/>
    </xf>
    <xf numFmtId="0" fontId="74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left" vertical="center"/>
      <protection locked="0"/>
    </xf>
    <xf numFmtId="0" fontId="76" fillId="0" borderId="0" xfId="0" applyFont="1" applyFill="1" applyAlignment="1" applyProtection="1">
      <alignment horizontal="right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77" fillId="0" borderId="19" xfId="0" applyFont="1" applyFill="1" applyBorder="1" applyAlignment="1" applyProtection="1">
      <alignment horizontal="center"/>
      <protection locked="0"/>
    </xf>
    <xf numFmtId="0" fontId="66" fillId="0" borderId="19" xfId="0" applyFont="1" applyFill="1" applyBorder="1" applyAlignment="1" applyProtection="1">
      <alignment/>
      <protection locked="0"/>
    </xf>
    <xf numFmtId="0" fontId="66" fillId="0" borderId="20" xfId="0" applyFont="1" applyFill="1" applyBorder="1" applyAlignment="1" applyProtection="1">
      <alignment/>
      <protection locked="0"/>
    </xf>
    <xf numFmtId="0" fontId="77" fillId="0" borderId="21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 applyProtection="1">
      <alignment/>
      <protection locked="0"/>
    </xf>
    <xf numFmtId="0" fontId="77" fillId="0" borderId="21" xfId="0" applyFont="1" applyFill="1" applyBorder="1" applyAlignment="1" applyProtection="1">
      <alignment horizontal="center" vertical="center"/>
      <protection locked="0"/>
    </xf>
    <xf numFmtId="0" fontId="66" fillId="0" borderId="19" xfId="0" applyFont="1" applyFill="1" applyBorder="1" applyAlignment="1" applyProtection="1">
      <alignment vertical="center"/>
      <protection locked="0"/>
    </xf>
    <xf numFmtId="0" fontId="77" fillId="0" borderId="20" xfId="0" applyFont="1" applyFill="1" applyBorder="1" applyAlignment="1" applyProtection="1">
      <alignment horizontal="center" vertical="center"/>
      <protection locked="0"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77" fillId="0" borderId="20" xfId="0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 applyProtection="1">
      <alignment vertical="center"/>
      <protection locked="0"/>
    </xf>
    <xf numFmtId="0" fontId="66" fillId="0" borderId="22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76" fillId="0" borderId="23" xfId="0" applyFont="1" applyFill="1" applyBorder="1" applyAlignment="1" applyProtection="1">
      <alignment horizontal="center" vertical="center"/>
      <protection locked="0"/>
    </xf>
    <xf numFmtId="0" fontId="76" fillId="0" borderId="24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vertical="center"/>
      <protection locked="0"/>
    </xf>
    <xf numFmtId="0" fontId="76" fillId="0" borderId="24" xfId="0" applyFont="1" applyFill="1" applyBorder="1" applyAlignment="1" applyProtection="1">
      <alignment horizontal="center" vertical="center"/>
      <protection locked="0"/>
    </xf>
    <xf numFmtId="0" fontId="76" fillId="0" borderId="25" xfId="0" applyFont="1" applyFill="1" applyBorder="1" applyAlignment="1" applyProtection="1">
      <alignment horizontal="center" vertical="center"/>
      <protection locked="0"/>
    </xf>
    <xf numFmtId="0" fontId="76" fillId="0" borderId="24" xfId="0" applyFont="1" applyFill="1" applyBorder="1" applyAlignment="1" applyProtection="1">
      <alignment horizontal="center" vertical="center" wrapText="1"/>
      <protection locked="0"/>
    </xf>
    <xf numFmtId="0" fontId="76" fillId="0" borderId="23" xfId="0" applyFont="1" applyFill="1" applyBorder="1" applyAlignment="1" applyProtection="1">
      <alignment horizontal="center"/>
      <protection locked="0"/>
    </xf>
    <xf numFmtId="0" fontId="76" fillId="0" borderId="25" xfId="0" applyFont="1" applyFill="1" applyBorder="1" applyAlignment="1" applyProtection="1">
      <alignment horizontal="center"/>
      <protection locked="0"/>
    </xf>
    <xf numFmtId="0" fontId="66" fillId="0" borderId="22" xfId="0" applyFont="1" applyFill="1" applyBorder="1" applyAlignment="1" applyProtection="1">
      <alignment/>
      <protection locked="0"/>
    </xf>
    <xf numFmtId="0" fontId="76" fillId="0" borderId="26" xfId="0" applyFont="1" applyFill="1" applyBorder="1" applyAlignment="1" applyProtection="1">
      <alignment horizontal="center"/>
      <protection locked="0"/>
    </xf>
    <xf numFmtId="0" fontId="67" fillId="0" borderId="22" xfId="0" applyFont="1" applyFill="1" applyBorder="1" applyAlignment="1" applyProtection="1">
      <alignment horizontal="center"/>
      <protection locked="0"/>
    </xf>
    <xf numFmtId="0" fontId="77" fillId="0" borderId="27" xfId="0" applyFont="1" applyFill="1" applyBorder="1" applyAlignment="1" applyProtection="1">
      <alignment horizontal="center" vertical="center"/>
      <protection locked="0"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66" fillId="0" borderId="28" xfId="0" applyFont="1" applyFill="1" applyBorder="1" applyAlignment="1" applyProtection="1">
      <alignment vertical="center"/>
      <protection locked="0"/>
    </xf>
    <xf numFmtId="0" fontId="77" fillId="0" borderId="26" xfId="0" applyFont="1" applyFill="1" applyBorder="1" applyAlignment="1" applyProtection="1">
      <alignment horizontal="center"/>
      <protection locked="0"/>
    </xf>
    <xf numFmtId="0" fontId="79" fillId="0" borderId="22" xfId="0" applyFont="1" applyFill="1" applyBorder="1" applyAlignment="1" applyProtection="1">
      <alignment horizontal="center"/>
      <protection locked="0"/>
    </xf>
    <xf numFmtId="0" fontId="76" fillId="0" borderId="26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top"/>
      <protection locked="0"/>
    </xf>
    <xf numFmtId="0" fontId="80" fillId="0" borderId="27" xfId="0" applyFont="1" applyFill="1" applyBorder="1" applyAlignment="1" applyProtection="1">
      <alignment horizontal="center" vertical="center"/>
      <protection locked="0"/>
    </xf>
    <xf numFmtId="0" fontId="77" fillId="0" borderId="29" xfId="0" applyFont="1" applyFill="1" applyBorder="1" applyAlignment="1" applyProtection="1">
      <alignment horizontal="center"/>
      <protection locked="0"/>
    </xf>
    <xf numFmtId="0" fontId="76" fillId="0" borderId="22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6" fillId="0" borderId="29" xfId="0" applyFont="1" applyFill="1" applyBorder="1" applyAlignment="1" applyProtection="1">
      <alignment horizontal="center" vertical="center"/>
      <protection locked="0"/>
    </xf>
    <xf numFmtId="0" fontId="77" fillId="0" borderId="29" xfId="0" applyFont="1" applyFill="1" applyBorder="1" applyAlignment="1" applyProtection="1">
      <alignment horizontal="center" vertical="center"/>
      <protection locked="0"/>
    </xf>
    <xf numFmtId="0" fontId="80" fillId="0" borderId="26" xfId="0" applyFont="1" applyFill="1" applyBorder="1" applyAlignment="1" applyProtection="1">
      <alignment horizontal="center" vertical="center"/>
      <protection locked="0"/>
    </xf>
    <xf numFmtId="0" fontId="80" fillId="0" borderId="21" xfId="0" applyFont="1" applyFill="1" applyBorder="1" applyAlignment="1" applyProtection="1">
      <alignment horizontal="center" vertical="center"/>
      <protection locked="0"/>
    </xf>
    <xf numFmtId="0" fontId="66" fillId="0" borderId="24" xfId="0" applyFont="1" applyFill="1" applyBorder="1" applyAlignment="1" applyProtection="1">
      <alignment/>
      <protection locked="0"/>
    </xf>
    <xf numFmtId="0" fontId="66" fillId="0" borderId="25" xfId="0" applyFont="1" applyFill="1" applyBorder="1" applyAlignment="1" applyProtection="1">
      <alignment/>
      <protection locked="0"/>
    </xf>
    <xf numFmtId="0" fontId="66" fillId="0" borderId="24" xfId="0" applyFont="1" applyFill="1" applyBorder="1" applyAlignment="1" applyProtection="1">
      <alignment/>
      <protection locked="0"/>
    </xf>
    <xf numFmtId="0" fontId="66" fillId="0" borderId="30" xfId="0" applyFont="1" applyFill="1" applyBorder="1" applyAlignment="1" applyProtection="1">
      <alignment horizontal="center" vertical="center"/>
      <protection locked="0"/>
    </xf>
    <xf numFmtId="0" fontId="76" fillId="0" borderId="30" xfId="0" applyFont="1" applyFill="1" applyBorder="1" applyAlignment="1" applyProtection="1">
      <alignment horizontal="center"/>
      <protection locked="0"/>
    </xf>
    <xf numFmtId="0" fontId="76" fillId="0" borderId="30" xfId="0" applyFont="1" applyFill="1" applyBorder="1" applyAlignment="1" applyProtection="1">
      <alignment horizontal="center" vertical="center"/>
      <protection locked="0"/>
    </xf>
    <xf numFmtId="0" fontId="76" fillId="0" borderId="30" xfId="0" applyFont="1" applyFill="1" applyBorder="1" applyAlignment="1" applyProtection="1">
      <alignment horizontal="center" vertical="center"/>
      <protection locked="0"/>
    </xf>
    <xf numFmtId="0" fontId="66" fillId="0" borderId="23" xfId="0" applyFont="1" applyFill="1" applyBorder="1" applyAlignment="1" applyProtection="1">
      <alignment horizontal="center" vertical="center"/>
      <protection locked="0"/>
    </xf>
    <xf numFmtId="0" fontId="66" fillId="0" borderId="23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 applyProtection="1">
      <alignment/>
      <protection locked="0"/>
    </xf>
    <xf numFmtId="0" fontId="81" fillId="0" borderId="0" xfId="0" applyFont="1" applyFill="1" applyAlignment="1" applyProtection="1">
      <alignment horizontal="justify" vertical="center" wrapText="1"/>
      <protection locked="0"/>
    </xf>
    <xf numFmtId="0" fontId="82" fillId="0" borderId="0" xfId="0" applyFont="1" applyFill="1" applyAlignment="1" applyProtection="1">
      <alignment horizontal="justify" vertical="center" wrapText="1"/>
      <protection locked="0"/>
    </xf>
    <xf numFmtId="0" fontId="83" fillId="0" borderId="0" xfId="0" applyFont="1" applyFill="1" applyAlignment="1" applyProtection="1" quotePrefix="1">
      <alignment horizontal="right" vertical="center" wrapText="1"/>
      <protection locked="0"/>
    </xf>
    <xf numFmtId="0" fontId="83" fillId="0" borderId="22" xfId="0" applyFont="1" applyFill="1" applyBorder="1" applyAlignment="1" applyProtection="1" quotePrefix="1">
      <alignment horizontal="center" vertical="center"/>
      <protection locked="0"/>
    </xf>
    <xf numFmtId="180" fontId="83" fillId="0" borderId="26" xfId="0" applyNumberFormat="1" applyFont="1" applyFill="1" applyBorder="1" applyAlignment="1" applyProtection="1">
      <alignment horizontal="right" vertical="center" wrapText="1"/>
      <protection locked="0"/>
    </xf>
    <xf numFmtId="2" fontId="83" fillId="0" borderId="0" xfId="0" applyNumberFormat="1" applyFont="1" applyFill="1" applyAlignment="1" applyProtection="1">
      <alignment horizontal="right" vertical="center" wrapText="1"/>
      <protection locked="0"/>
    </xf>
    <xf numFmtId="0" fontId="83" fillId="0" borderId="0" xfId="0" applyFont="1" applyFill="1" applyAlignment="1" applyProtection="1">
      <alignment horizontal="right" vertical="center" wrapText="1"/>
      <protection locked="0"/>
    </xf>
    <xf numFmtId="180" fontId="83" fillId="0" borderId="0" xfId="0" applyNumberFormat="1" applyFont="1" applyFill="1" applyAlignment="1" applyProtection="1">
      <alignment horizontal="right" vertical="center" wrapText="1"/>
      <protection locked="0"/>
    </xf>
    <xf numFmtId="194" fontId="83" fillId="0" borderId="26" xfId="0" applyNumberFormat="1" applyFont="1" applyFill="1" applyBorder="1" applyAlignment="1" applyProtection="1">
      <alignment horizontal="right" vertical="center" wrapText="1"/>
      <protection/>
    </xf>
    <xf numFmtId="200" fontId="83" fillId="0" borderId="0" xfId="0" applyNumberFormat="1" applyFont="1" applyFill="1" applyAlignment="1" applyProtection="1">
      <alignment horizontal="right" vertical="center" wrapText="1"/>
      <protection/>
    </xf>
    <xf numFmtId="199" fontId="83" fillId="0" borderId="0" xfId="0" applyNumberFormat="1" applyFont="1" applyFill="1" applyAlignment="1" applyProtection="1">
      <alignment horizontal="right" vertical="center" wrapText="1"/>
      <protection/>
    </xf>
    <xf numFmtId="194" fontId="83" fillId="0" borderId="0" xfId="0" applyNumberFormat="1" applyFont="1" applyFill="1" applyAlignment="1" applyProtection="1">
      <alignment horizontal="right" vertical="center" wrapText="1"/>
      <protection/>
    </xf>
    <xf numFmtId="190" fontId="76" fillId="0" borderId="0" xfId="0" applyNumberFormat="1" applyFont="1" applyFill="1" applyAlignment="1" applyProtection="1">
      <alignment horizontal="right" vertical="center" wrapText="1"/>
      <protection locked="0"/>
    </xf>
    <xf numFmtId="199" fontId="83" fillId="0" borderId="0" xfId="0" applyNumberFormat="1" applyFont="1" applyFill="1" applyAlignment="1" applyProtection="1">
      <alignment horizontal="right" vertical="center" wrapText="1"/>
      <protection locked="0"/>
    </xf>
    <xf numFmtId="200" fontId="83" fillId="0" borderId="0" xfId="0" applyNumberFormat="1" applyFont="1" applyFill="1" applyAlignment="1" applyProtection="1">
      <alignment horizontal="right" vertical="center" wrapText="1"/>
      <protection locked="0"/>
    </xf>
    <xf numFmtId="194" fontId="83" fillId="0" borderId="0" xfId="0" applyNumberFormat="1" applyFont="1" applyFill="1" applyAlignment="1" applyProtection="1">
      <alignment horizontal="right" vertical="center" wrapText="1"/>
      <protection locked="0"/>
    </xf>
    <xf numFmtId="0" fontId="84" fillId="0" borderId="0" xfId="0" applyFont="1" applyFill="1" applyAlignment="1" applyProtection="1">
      <alignment/>
      <protection locked="0"/>
    </xf>
    <xf numFmtId="3" fontId="67" fillId="0" borderId="0" xfId="0" applyNumberFormat="1" applyFont="1" applyFill="1" applyAlignment="1" applyProtection="1">
      <alignment/>
      <protection locked="0"/>
    </xf>
    <xf numFmtId="3" fontId="84" fillId="0" borderId="0" xfId="0" applyNumberFormat="1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 horizontal="justify" vertical="center" wrapText="1"/>
      <protection locked="0"/>
    </xf>
    <xf numFmtId="0" fontId="82" fillId="0" borderId="0" xfId="0" applyFont="1" applyFill="1" applyAlignment="1" applyProtection="1">
      <alignment horizontal="justify" vertical="center" wrapText="1"/>
      <protection locked="0"/>
    </xf>
    <xf numFmtId="199" fontId="8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 horizontal="distributed" vertical="center" wrapText="1"/>
      <protection locked="0"/>
    </xf>
    <xf numFmtId="0" fontId="85" fillId="0" borderId="22" xfId="0" applyFont="1" applyFill="1" applyBorder="1" applyAlignment="1" applyProtection="1" quotePrefix="1">
      <alignment horizontal="left" vertical="center"/>
      <protection locked="0"/>
    </xf>
    <xf numFmtId="199" fontId="86" fillId="0" borderId="0" xfId="0" applyNumberFormat="1" applyFont="1" applyFill="1" applyAlignment="1" applyProtection="1">
      <alignment horizontal="right" vertical="center" wrapText="1"/>
      <protection locked="0"/>
    </xf>
    <xf numFmtId="200" fontId="86" fillId="0" borderId="0" xfId="0" applyNumberFormat="1" applyFont="1" applyFill="1" applyAlignment="1" applyProtection="1">
      <alignment horizontal="right" vertical="center" wrapText="1"/>
      <protection locked="0"/>
    </xf>
    <xf numFmtId="0" fontId="87" fillId="0" borderId="0" xfId="0" applyFont="1" applyFill="1" applyAlignment="1" applyProtection="1">
      <alignment horizontal="distributed" vertical="center" wrapText="1"/>
      <protection locked="0"/>
    </xf>
    <xf numFmtId="0" fontId="76" fillId="0" borderId="0" xfId="0" applyFont="1" applyFill="1" applyBorder="1" applyAlignment="1" applyProtection="1">
      <alignment horizontal="left" vertical="center" wrapText="1"/>
      <protection locked="0"/>
    </xf>
    <xf numFmtId="0" fontId="76" fillId="0" borderId="22" xfId="0" applyFont="1" applyFill="1" applyBorder="1" applyAlignment="1" applyProtection="1">
      <alignment horizontal="left" vertical="center" wrapText="1"/>
      <protection locked="0"/>
    </xf>
    <xf numFmtId="199" fontId="76" fillId="0" borderId="26" xfId="0" applyNumberFormat="1" applyFont="1" applyFill="1" applyBorder="1" applyAlignment="1" applyProtection="1">
      <alignment horizontal="right" vertical="center" wrapText="1"/>
      <protection/>
    </xf>
    <xf numFmtId="200" fontId="76" fillId="0" borderId="0" xfId="0" applyNumberFormat="1" applyFont="1" applyFill="1" applyAlignment="1" applyProtection="1">
      <alignment horizontal="right" vertical="center" wrapText="1"/>
      <protection/>
    </xf>
    <xf numFmtId="199" fontId="76" fillId="0" borderId="0" xfId="0" applyNumberFormat="1" applyFont="1" applyFill="1" applyAlignment="1" applyProtection="1">
      <alignment horizontal="right" vertical="center" wrapText="1"/>
      <protection locked="0"/>
    </xf>
    <xf numFmtId="200" fontId="76" fillId="0" borderId="0" xfId="0" applyNumberFormat="1" applyFont="1" applyFill="1" applyAlignment="1" applyProtection="1">
      <alignment horizontal="right" vertical="center" wrapText="1"/>
      <protection locked="0"/>
    </xf>
    <xf numFmtId="3" fontId="66" fillId="0" borderId="0" xfId="0" applyNumberFormat="1" applyFont="1" applyFill="1" applyAlignment="1" applyProtection="1">
      <alignment/>
      <protection locked="0"/>
    </xf>
    <xf numFmtId="200" fontId="76" fillId="0" borderId="0" xfId="0" applyNumberFormat="1" applyFont="1" applyFill="1" applyBorder="1" applyAlignment="1" applyProtection="1">
      <alignment horizontal="right" vertical="center" wrapText="1"/>
      <protection/>
    </xf>
    <xf numFmtId="199" fontId="76" fillId="0" borderId="0" xfId="0" applyNumberFormat="1" applyFont="1" applyFill="1" applyBorder="1" applyAlignment="1" applyProtection="1">
      <alignment horizontal="right" vertical="center" wrapText="1"/>
      <protection locked="0"/>
    </xf>
    <xf numFmtId="199" fontId="76" fillId="0" borderId="0" xfId="0" applyNumberFormat="1" applyFont="1" applyFill="1" applyAlignment="1" applyProtection="1">
      <alignment horizontal="right" vertical="top" wrapText="1"/>
      <protection locked="0"/>
    </xf>
    <xf numFmtId="0" fontId="88" fillId="0" borderId="0" xfId="0" applyFont="1" applyFill="1" applyAlignment="1" applyProtection="1">
      <alignment horizontal="distributed" vertical="top" wrapText="1"/>
      <protection locked="0"/>
    </xf>
    <xf numFmtId="0" fontId="67" fillId="0" borderId="0" xfId="0" applyFont="1" applyFill="1" applyAlignment="1" applyProtection="1">
      <alignment horizontal="left" vertical="center"/>
      <protection locked="0"/>
    </xf>
    <xf numFmtId="0" fontId="76" fillId="0" borderId="22" xfId="0" applyFont="1" applyFill="1" applyBorder="1" applyAlignment="1" applyProtection="1">
      <alignment horizontal="left" vertical="center" wrapText="1"/>
      <protection locked="0"/>
    </xf>
    <xf numFmtId="200" fontId="76" fillId="0" borderId="0" xfId="0" applyNumberFormat="1" applyFont="1" applyFill="1" applyAlignment="1" applyProtection="1">
      <alignment vertical="center"/>
      <protection/>
    </xf>
    <xf numFmtId="199" fontId="76" fillId="0" borderId="0" xfId="0" applyNumberFormat="1" applyFont="1" applyFill="1" applyAlignment="1" applyProtection="1">
      <alignment vertical="center"/>
      <protection locked="0"/>
    </xf>
    <xf numFmtId="200" fontId="76" fillId="0" borderId="0" xfId="0" applyNumberFormat="1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distributed" vertical="center" wrapText="1"/>
      <protection locked="0"/>
    </xf>
    <xf numFmtId="199" fontId="76" fillId="0" borderId="0" xfId="0" applyNumberFormat="1" applyFont="1" applyFill="1" applyAlignment="1" applyProtection="1">
      <alignment horizontal="right" vertical="center"/>
      <protection locked="0"/>
    </xf>
    <xf numFmtId="200" fontId="76" fillId="0" borderId="0" xfId="0" applyNumberFormat="1" applyFont="1" applyFill="1" applyAlignment="1" applyProtection="1">
      <alignment horizontal="right" vertical="center"/>
      <protection locked="0"/>
    </xf>
    <xf numFmtId="0" fontId="84" fillId="0" borderId="0" xfId="0" applyNumberFormat="1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 horizontal="distributed" vertical="top" wrapText="1"/>
      <protection locked="0"/>
    </xf>
    <xf numFmtId="0" fontId="87" fillId="0" borderId="0" xfId="0" applyFont="1" applyFill="1" applyBorder="1" applyAlignment="1" applyProtection="1">
      <alignment horizontal="distributed" vertical="center" wrapText="1"/>
      <protection locked="0"/>
    </xf>
    <xf numFmtId="0" fontId="66" fillId="0" borderId="23" xfId="0" applyFont="1" applyFill="1" applyBorder="1" applyAlignment="1" applyProtection="1">
      <alignment/>
      <protection locked="0"/>
    </xf>
    <xf numFmtId="0" fontId="66" fillId="0" borderId="25" xfId="0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left"/>
      <protection locked="0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I53"/>
  <sheetViews>
    <sheetView tabSelected="1" view="pageBreakPreview" zoomScale="90" zoomScaleSheetLayoutView="90" zoomScalePageLayoutView="0" workbookViewId="0" topLeftCell="A1">
      <selection activeCell="E29" sqref="E29"/>
    </sheetView>
  </sheetViews>
  <sheetFormatPr defaultColWidth="9.00390625" defaultRowHeight="16.5"/>
  <cols>
    <col min="1" max="1" width="1.12109375" style="3" customWidth="1"/>
    <col min="2" max="2" width="20.75390625" style="3" customWidth="1"/>
    <col min="3" max="3" width="7.25390625" style="3" customWidth="1"/>
    <col min="4" max="4" width="11.00390625" style="3" customWidth="1"/>
    <col min="5" max="5" width="13.25390625" style="3" customWidth="1"/>
    <col min="6" max="6" width="13.00390625" style="3" customWidth="1"/>
    <col min="7" max="7" width="12.50390625" style="3" customWidth="1"/>
    <col min="8" max="8" width="13.625" style="3" customWidth="1"/>
    <col min="9" max="9" width="12.625" style="3" customWidth="1"/>
    <col min="10" max="11" width="13.375" style="3" customWidth="1"/>
    <col min="12" max="12" width="12.625" style="3" customWidth="1"/>
    <col min="13" max="13" width="13.50390625" style="3" customWidth="1"/>
    <col min="14" max="14" width="1.625" style="3" customWidth="1"/>
    <col min="15" max="15" width="20.75390625" style="3" customWidth="1"/>
    <col min="16" max="16" width="7.25390625" style="3" customWidth="1"/>
    <col min="17" max="17" width="11.00390625" style="3" customWidth="1"/>
    <col min="18" max="18" width="12.625" style="3" bestFit="1" customWidth="1"/>
    <col min="19" max="20" width="9.625" style="3" customWidth="1"/>
    <col min="21" max="21" width="9.875" style="3" customWidth="1"/>
    <col min="22" max="22" width="10.125" style="5" bestFit="1" customWidth="1"/>
    <col min="23" max="23" width="9.00390625" style="3" customWidth="1"/>
    <col min="24" max="24" width="9.50390625" style="3" bestFit="1" customWidth="1"/>
    <col min="25" max="34" width="9.00390625" style="3" customWidth="1"/>
    <col min="35" max="35" width="11.875" style="3" bestFit="1" customWidth="1"/>
    <col min="36" max="16384" width="9.00390625" style="3" customWidth="1"/>
  </cols>
  <sheetData>
    <row r="1" spans="1:15" ht="10.5" customHeight="1">
      <c r="A1" s="1" t="s">
        <v>97</v>
      </c>
      <c r="B1" s="2"/>
      <c r="M1" s="4" t="s">
        <v>98</v>
      </c>
      <c r="N1" s="1" t="s">
        <v>99</v>
      </c>
      <c r="O1" s="2"/>
    </row>
    <row r="2" spans="1:21" ht="23.25" customHeight="1">
      <c r="A2" s="6" t="s">
        <v>35</v>
      </c>
      <c r="B2" s="2"/>
      <c r="C2" s="2"/>
      <c r="D2" s="2"/>
      <c r="E2" s="2"/>
      <c r="F2" s="2"/>
      <c r="G2" s="2"/>
      <c r="H2" s="7" t="s">
        <v>43</v>
      </c>
      <c r="I2" s="7"/>
      <c r="J2" s="7"/>
      <c r="K2" s="7"/>
      <c r="L2" s="7"/>
      <c r="M2" s="7"/>
      <c r="O2" s="8" t="s">
        <v>100</v>
      </c>
      <c r="P2" s="8"/>
      <c r="Q2" s="8"/>
      <c r="R2" s="8"/>
      <c r="S2" s="8"/>
      <c r="T2" s="8"/>
      <c r="U2" s="8"/>
    </row>
    <row r="3" spans="2:13" ht="2.25" customHeight="1"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</row>
    <row r="4" spans="1:22" s="16" customFormat="1" ht="20.25" customHeight="1">
      <c r="A4" s="11" t="s">
        <v>101</v>
      </c>
      <c r="B4" s="12"/>
      <c r="C4" s="12"/>
      <c r="D4" s="12"/>
      <c r="E4" s="12"/>
      <c r="F4" s="12"/>
      <c r="G4" s="12"/>
      <c r="H4" s="13" t="s">
        <v>81</v>
      </c>
      <c r="I4" s="13"/>
      <c r="J4" s="13"/>
      <c r="K4" s="13"/>
      <c r="L4" s="13"/>
      <c r="M4" s="13"/>
      <c r="N4" s="3"/>
      <c r="O4" s="14" t="s">
        <v>82</v>
      </c>
      <c r="P4" s="15"/>
      <c r="Q4" s="15"/>
      <c r="R4" s="15"/>
      <c r="S4" s="15"/>
      <c r="T4" s="15"/>
      <c r="U4" s="15"/>
      <c r="V4" s="5"/>
    </row>
    <row r="5" spans="1:21" ht="10.5" customHeight="1">
      <c r="A5" s="17" t="s">
        <v>0</v>
      </c>
      <c r="B5" s="17"/>
      <c r="M5" s="18" t="s">
        <v>70</v>
      </c>
      <c r="N5" s="17" t="s">
        <v>0</v>
      </c>
      <c r="O5" s="17"/>
      <c r="P5" s="19"/>
      <c r="Q5" s="19"/>
      <c r="R5" s="19"/>
      <c r="S5" s="19"/>
      <c r="T5" s="19"/>
      <c r="U5" s="18" t="s">
        <v>70</v>
      </c>
    </row>
    <row r="6" ht="1.5" customHeight="1"/>
    <row r="7" spans="1:21" ht="12.75" customHeight="1">
      <c r="A7" s="20" t="s">
        <v>74</v>
      </c>
      <c r="B7" s="21"/>
      <c r="C7" s="21"/>
      <c r="D7" s="22"/>
      <c r="E7" s="23" t="s">
        <v>102</v>
      </c>
      <c r="F7" s="24"/>
      <c r="G7" s="25" t="s">
        <v>1</v>
      </c>
      <c r="H7" s="26"/>
      <c r="I7" s="27" t="s">
        <v>14</v>
      </c>
      <c r="J7" s="28" t="s">
        <v>103</v>
      </c>
      <c r="K7" s="28"/>
      <c r="L7" s="29"/>
      <c r="M7" s="30" t="s">
        <v>104</v>
      </c>
      <c r="N7" s="20" t="s">
        <v>74</v>
      </c>
      <c r="O7" s="21"/>
      <c r="P7" s="21"/>
      <c r="Q7" s="22"/>
      <c r="R7" s="23" t="s">
        <v>91</v>
      </c>
      <c r="S7" s="24"/>
      <c r="T7" s="23" t="s">
        <v>105</v>
      </c>
      <c r="U7" s="28"/>
    </row>
    <row r="8" spans="1:19" ht="24.75" customHeight="1">
      <c r="A8" s="2"/>
      <c r="B8" s="2"/>
      <c r="C8" s="2"/>
      <c r="D8" s="31"/>
      <c r="E8" s="32"/>
      <c r="F8" s="32"/>
      <c r="G8" s="33" t="s">
        <v>2</v>
      </c>
      <c r="H8" s="34" t="s">
        <v>44</v>
      </c>
      <c r="I8" s="35"/>
      <c r="J8" s="36" t="s">
        <v>47</v>
      </c>
      <c r="K8" s="36"/>
      <c r="L8" s="37"/>
      <c r="M8" s="38" t="s">
        <v>92</v>
      </c>
      <c r="N8" s="2"/>
      <c r="O8" s="2"/>
      <c r="P8" s="2"/>
      <c r="Q8" s="31"/>
      <c r="R8" s="39" t="s">
        <v>92</v>
      </c>
      <c r="S8" s="40"/>
    </row>
    <row r="9" spans="1:21" ht="12" customHeight="1">
      <c r="A9" s="32"/>
      <c r="B9" s="32"/>
      <c r="C9" s="32"/>
      <c r="D9" s="41"/>
      <c r="E9" s="42" t="s">
        <v>5</v>
      </c>
      <c r="F9" s="43"/>
      <c r="G9" s="44" t="s">
        <v>106</v>
      </c>
      <c r="H9" s="45" t="s">
        <v>107</v>
      </c>
      <c r="I9" s="46"/>
      <c r="J9" s="44" t="s">
        <v>108</v>
      </c>
      <c r="K9" s="47" t="s">
        <v>109</v>
      </c>
      <c r="L9" s="48"/>
      <c r="M9" s="44" t="s">
        <v>15</v>
      </c>
      <c r="N9" s="32"/>
      <c r="O9" s="32"/>
      <c r="P9" s="32"/>
      <c r="Q9" s="41"/>
      <c r="R9" s="49" t="s">
        <v>110</v>
      </c>
      <c r="S9" s="50"/>
      <c r="T9" s="51" t="s">
        <v>49</v>
      </c>
      <c r="U9" s="52"/>
    </row>
    <row r="10" spans="1:21" ht="12" customHeight="1">
      <c r="A10" s="53" t="s">
        <v>73</v>
      </c>
      <c r="B10" s="2"/>
      <c r="C10" s="2"/>
      <c r="D10" s="31"/>
      <c r="E10" s="32"/>
      <c r="F10" s="54" t="s">
        <v>45</v>
      </c>
      <c r="G10" s="55" t="s">
        <v>3</v>
      </c>
      <c r="H10" s="56" t="s">
        <v>48</v>
      </c>
      <c r="I10" s="54" t="s">
        <v>4</v>
      </c>
      <c r="J10" s="57" t="s">
        <v>10</v>
      </c>
      <c r="K10" s="58" t="s">
        <v>46</v>
      </c>
      <c r="L10" s="54" t="s">
        <v>4</v>
      </c>
      <c r="M10" s="59" t="s">
        <v>12</v>
      </c>
      <c r="N10" s="53" t="s">
        <v>73</v>
      </c>
      <c r="O10" s="2"/>
      <c r="P10" s="2"/>
      <c r="Q10" s="31"/>
      <c r="R10" s="58" t="s">
        <v>9</v>
      </c>
      <c r="S10" s="54" t="s">
        <v>4</v>
      </c>
      <c r="T10" s="60"/>
      <c r="U10" s="61" t="s">
        <v>4</v>
      </c>
    </row>
    <row r="11" spans="1:21" ht="12" customHeight="1">
      <c r="A11" s="62"/>
      <c r="B11" s="62"/>
      <c r="C11" s="62"/>
      <c r="D11" s="63"/>
      <c r="E11" s="64"/>
      <c r="F11" s="65"/>
      <c r="G11" s="66" t="s">
        <v>90</v>
      </c>
      <c r="H11" s="37"/>
      <c r="I11" s="65"/>
      <c r="J11" s="67" t="s">
        <v>11</v>
      </c>
      <c r="K11" s="68"/>
      <c r="L11" s="65"/>
      <c r="M11" s="67" t="s">
        <v>13</v>
      </c>
      <c r="N11" s="62"/>
      <c r="O11" s="62"/>
      <c r="P11" s="62"/>
      <c r="Q11" s="63"/>
      <c r="R11" s="68"/>
      <c r="S11" s="65"/>
      <c r="T11" s="69"/>
      <c r="U11" s="70"/>
    </row>
    <row r="12" spans="4:17" ht="3" customHeight="1">
      <c r="D12" s="41"/>
      <c r="Q12" s="71"/>
    </row>
    <row r="13" spans="1:21" ht="15.75" customHeight="1" hidden="1">
      <c r="A13" s="72" t="s">
        <v>111</v>
      </c>
      <c r="B13" s="73"/>
      <c r="C13" s="74" t="s">
        <v>72</v>
      </c>
      <c r="D13" s="75"/>
      <c r="E13" s="76" t="e">
        <f>SUM(H13+K13+#REF!+#REF!)</f>
        <v>#REF!</v>
      </c>
      <c r="F13" s="77" t="e">
        <f>I13+L13+#REF!+#REF!</f>
        <v>#REF!</v>
      </c>
      <c r="G13" s="78" t="s">
        <v>6</v>
      </c>
      <c r="H13" s="79">
        <v>254418502</v>
      </c>
      <c r="I13" s="77" t="e">
        <f>H13/E13*100</f>
        <v>#REF!</v>
      </c>
      <c r="J13" s="78" t="s">
        <v>16</v>
      </c>
      <c r="K13" s="79">
        <v>28913615</v>
      </c>
      <c r="L13" s="77" t="e">
        <f>K13/E13*100</f>
        <v>#REF!</v>
      </c>
      <c r="M13" s="78" t="s">
        <v>17</v>
      </c>
      <c r="N13" s="72" t="s">
        <v>111</v>
      </c>
      <c r="O13" s="72"/>
      <c r="P13" s="74" t="s">
        <v>72</v>
      </c>
      <c r="Q13" s="75"/>
      <c r="R13" s="79">
        <v>439887735</v>
      </c>
      <c r="S13" s="77">
        <f>R13/'表52 表52(完)'!R13*100</f>
        <v>100</v>
      </c>
      <c r="T13" s="79">
        <v>26021833</v>
      </c>
      <c r="U13" s="77">
        <f>T13/'表52 表52(完)'!R13*100</f>
        <v>5.915562296821029</v>
      </c>
    </row>
    <row r="14" spans="1:35" ht="15.75" customHeight="1">
      <c r="A14" s="72" t="s">
        <v>112</v>
      </c>
      <c r="B14" s="72"/>
      <c r="C14" s="74" t="s">
        <v>75</v>
      </c>
      <c r="D14" s="75"/>
      <c r="E14" s="80">
        <f>SUM(H14+K14+R14+T14)</f>
        <v>1281772714</v>
      </c>
      <c r="F14" s="81">
        <f>SUM(I14+L14+S14+U14)</f>
        <v>100</v>
      </c>
      <c r="G14" s="82">
        <v>4148342</v>
      </c>
      <c r="H14" s="82">
        <v>378565449</v>
      </c>
      <c r="I14" s="81">
        <f>H14/$E$14*100</f>
        <v>29.53452237398775</v>
      </c>
      <c r="J14" s="82">
        <v>320181</v>
      </c>
      <c r="K14" s="82">
        <v>26893660</v>
      </c>
      <c r="L14" s="81">
        <f>K14/$E$14*100</f>
        <v>2.0981613749658896</v>
      </c>
      <c r="M14" s="82">
        <v>444614</v>
      </c>
      <c r="N14" s="72" t="s">
        <v>112</v>
      </c>
      <c r="O14" s="72"/>
      <c r="P14" s="74" t="s">
        <v>75</v>
      </c>
      <c r="Q14" s="75"/>
      <c r="R14" s="83">
        <v>838434634</v>
      </c>
      <c r="S14" s="81">
        <f>R14/$E$14*100</f>
        <v>65.41211439768564</v>
      </c>
      <c r="T14" s="82">
        <v>37878971</v>
      </c>
      <c r="U14" s="81">
        <f>T14/$E$14*100</f>
        <v>2.95520185336072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 ht="15.75" customHeight="1">
      <c r="A15" s="72" t="s">
        <v>113</v>
      </c>
      <c r="B15" s="72"/>
      <c r="C15" s="74" t="s">
        <v>76</v>
      </c>
      <c r="D15" s="75"/>
      <c r="E15" s="80">
        <f aca="true" t="shared" si="0" ref="E15:E22">SUM(H15+K15+R15+T15)</f>
        <v>1561269233</v>
      </c>
      <c r="F15" s="81">
        <f aca="true" t="shared" si="1" ref="F15:F23">SUM(I15+L15+S15+U15)</f>
        <v>99.99999999999999</v>
      </c>
      <c r="G15" s="82">
        <v>5141613</v>
      </c>
      <c r="H15" s="82">
        <v>488338670</v>
      </c>
      <c r="I15" s="81">
        <f>H15/$E$15*100</f>
        <v>31.27831252151499</v>
      </c>
      <c r="J15" s="82">
        <v>371431</v>
      </c>
      <c r="K15" s="82">
        <v>31555824</v>
      </c>
      <c r="L15" s="81">
        <f>K15/$E$15*100</f>
        <v>2.021164789071329</v>
      </c>
      <c r="M15" s="82">
        <v>501297</v>
      </c>
      <c r="N15" s="72" t="s">
        <v>113</v>
      </c>
      <c r="O15" s="72"/>
      <c r="P15" s="74" t="s">
        <v>76</v>
      </c>
      <c r="Q15" s="75"/>
      <c r="R15" s="83">
        <v>995697124</v>
      </c>
      <c r="S15" s="81">
        <f>R15/$E$15*100</f>
        <v>63.77485080435194</v>
      </c>
      <c r="T15" s="82">
        <v>45677615</v>
      </c>
      <c r="U15" s="81">
        <f>T15/$E$15*100</f>
        <v>2.9256718850617354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 ht="15.75" customHeight="1">
      <c r="A16" s="72" t="s">
        <v>114</v>
      </c>
      <c r="B16" s="72"/>
      <c r="C16" s="74" t="s">
        <v>77</v>
      </c>
      <c r="D16" s="75"/>
      <c r="E16" s="80">
        <f t="shared" si="0"/>
        <v>1626416283</v>
      </c>
      <c r="F16" s="81">
        <f t="shared" si="1"/>
        <v>100</v>
      </c>
      <c r="G16" s="82">
        <v>5076549</v>
      </c>
      <c r="H16" s="82">
        <v>485674636</v>
      </c>
      <c r="I16" s="81">
        <f>H16/$E$16*100</f>
        <v>29.861643730235578</v>
      </c>
      <c r="J16" s="82">
        <v>404213</v>
      </c>
      <c r="K16" s="82">
        <v>34230362</v>
      </c>
      <c r="L16" s="81">
        <f>K16/$E$16*100</f>
        <v>2.10464948966574</v>
      </c>
      <c r="M16" s="82">
        <v>512181</v>
      </c>
      <c r="N16" s="72" t="s">
        <v>114</v>
      </c>
      <c r="O16" s="72"/>
      <c r="P16" s="74" t="s">
        <v>77</v>
      </c>
      <c r="Q16" s="75"/>
      <c r="R16" s="83">
        <v>1058525115</v>
      </c>
      <c r="S16" s="81">
        <f>R16/$E$16*100</f>
        <v>65.08328317074529</v>
      </c>
      <c r="T16" s="82">
        <v>47986170</v>
      </c>
      <c r="U16" s="81">
        <f>T16/$E$16*100</f>
        <v>2.9504236093533995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ht="15.75" customHeight="1">
      <c r="A17" s="72" t="s">
        <v>115</v>
      </c>
      <c r="B17" s="72"/>
      <c r="C17" s="74" t="s">
        <v>83</v>
      </c>
      <c r="D17" s="75"/>
      <c r="E17" s="80">
        <f t="shared" si="0"/>
        <v>1656385245</v>
      </c>
      <c r="F17" s="81">
        <f t="shared" si="1"/>
        <v>100.00000000000001</v>
      </c>
      <c r="G17" s="82">
        <v>4373024</v>
      </c>
      <c r="H17" s="82">
        <v>469965335</v>
      </c>
      <c r="I17" s="81">
        <f>H17/$E$17*100</f>
        <v>28.372948649394665</v>
      </c>
      <c r="J17" s="82">
        <v>393892</v>
      </c>
      <c r="K17" s="82">
        <v>33474675</v>
      </c>
      <c r="L17" s="81">
        <f>K17/$E$17*100</f>
        <v>2.0209474276016026</v>
      </c>
      <c r="M17" s="82">
        <v>548561</v>
      </c>
      <c r="N17" s="72" t="s">
        <v>115</v>
      </c>
      <c r="O17" s="72"/>
      <c r="P17" s="74" t="s">
        <v>83</v>
      </c>
      <c r="Q17" s="75"/>
      <c r="R17" s="83">
        <v>1105719423</v>
      </c>
      <c r="S17" s="81">
        <f>R17/$E$17*100</f>
        <v>66.75496695818491</v>
      </c>
      <c r="T17" s="82">
        <v>47225812</v>
      </c>
      <c r="U17" s="81">
        <f>T17/$E$17*100</f>
        <v>2.8511369648188336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ht="15.75" customHeight="1">
      <c r="A18" s="72" t="s">
        <v>116</v>
      </c>
      <c r="B18" s="72"/>
      <c r="C18" s="74" t="s">
        <v>84</v>
      </c>
      <c r="D18" s="75"/>
      <c r="E18" s="80">
        <f t="shared" si="0"/>
        <v>1602133721</v>
      </c>
      <c r="F18" s="81">
        <f t="shared" si="1"/>
        <v>100</v>
      </c>
      <c r="G18" s="82">
        <v>3825994</v>
      </c>
      <c r="H18" s="82">
        <v>416527175</v>
      </c>
      <c r="I18" s="81">
        <f>H18/$E$18*100</f>
        <v>25.998277767976646</v>
      </c>
      <c r="J18" s="82">
        <v>396700</v>
      </c>
      <c r="K18" s="82">
        <v>33793133</v>
      </c>
      <c r="L18" s="81">
        <f>K18/$E$18*100</f>
        <v>2.1092579575010393</v>
      </c>
      <c r="M18" s="82">
        <v>562713</v>
      </c>
      <c r="N18" s="72" t="s">
        <v>116</v>
      </c>
      <c r="O18" s="72"/>
      <c r="P18" s="74" t="s">
        <v>84</v>
      </c>
      <c r="Q18" s="75"/>
      <c r="R18" s="83">
        <v>1097855502</v>
      </c>
      <c r="S18" s="81">
        <f>R18/$E$18*100</f>
        <v>68.52458615718756</v>
      </c>
      <c r="T18" s="82">
        <v>53957911</v>
      </c>
      <c r="U18" s="81">
        <f>T18/$E$18*100</f>
        <v>3.3678781173347514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ht="15.75" customHeight="1">
      <c r="A19" s="72" t="s">
        <v>117</v>
      </c>
      <c r="B19" s="72"/>
      <c r="C19" s="74" t="s">
        <v>85</v>
      </c>
      <c r="D19" s="75"/>
      <c r="E19" s="80">
        <f t="shared" si="0"/>
        <v>1565728793</v>
      </c>
      <c r="F19" s="81">
        <f t="shared" si="1"/>
        <v>100</v>
      </c>
      <c r="G19" s="82">
        <v>3815947</v>
      </c>
      <c r="H19" s="82">
        <v>378640206</v>
      </c>
      <c r="I19" s="81">
        <f>H19/$E$19*100</f>
        <v>24.183000765701575</v>
      </c>
      <c r="J19" s="82">
        <v>409561</v>
      </c>
      <c r="K19" s="82">
        <v>35281922</v>
      </c>
      <c r="L19" s="81">
        <f>K19/$E$19*100</f>
        <v>2.253386548023965</v>
      </c>
      <c r="M19" s="82">
        <v>571732</v>
      </c>
      <c r="N19" s="72" t="s">
        <v>117</v>
      </c>
      <c r="O19" s="72"/>
      <c r="P19" s="74" t="s">
        <v>85</v>
      </c>
      <c r="Q19" s="75"/>
      <c r="R19" s="83">
        <v>1085720398</v>
      </c>
      <c r="S19" s="81">
        <f>R19/$E$19*100</f>
        <v>69.34281357371704</v>
      </c>
      <c r="T19" s="82">
        <v>66086267</v>
      </c>
      <c r="U19" s="81">
        <f>T19/$E$19*100</f>
        <v>4.22079911255742</v>
      </c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8" customFormat="1" ht="15.75" customHeight="1">
      <c r="A20" s="72" t="s">
        <v>118</v>
      </c>
      <c r="B20" s="72"/>
      <c r="C20" s="74" t="s">
        <v>89</v>
      </c>
      <c r="D20" s="75"/>
      <c r="E20" s="80">
        <f t="shared" si="0"/>
        <v>1643540403</v>
      </c>
      <c r="F20" s="81">
        <f t="shared" si="1"/>
        <v>100</v>
      </c>
      <c r="G20" s="85">
        <v>4038252</v>
      </c>
      <c r="H20" s="85">
        <v>373230997</v>
      </c>
      <c r="I20" s="86">
        <f>H20/$E$20*100</f>
        <v>22.70896391221847</v>
      </c>
      <c r="J20" s="85">
        <v>401489</v>
      </c>
      <c r="K20" s="85">
        <v>34362843</v>
      </c>
      <c r="L20" s="86">
        <f>K20/$E$20*100</f>
        <v>2.090781762180993</v>
      </c>
      <c r="M20" s="85">
        <v>586976</v>
      </c>
      <c r="N20" s="72" t="s">
        <v>118</v>
      </c>
      <c r="O20" s="72"/>
      <c r="P20" s="74" t="s">
        <v>88</v>
      </c>
      <c r="Q20" s="75"/>
      <c r="R20" s="87">
        <v>1138381757</v>
      </c>
      <c r="S20" s="86">
        <f>R20/$E$20*100</f>
        <v>69.26399587877975</v>
      </c>
      <c r="T20" s="85">
        <v>97564806</v>
      </c>
      <c r="U20" s="86">
        <f>T20/$E$20*100</f>
        <v>5.936258446820792</v>
      </c>
      <c r="V20" s="5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s="88" customFormat="1" ht="15.75" customHeight="1">
      <c r="A21" s="72" t="s">
        <v>119</v>
      </c>
      <c r="B21" s="72"/>
      <c r="C21" s="74" t="s">
        <v>93</v>
      </c>
      <c r="D21" s="75"/>
      <c r="E21" s="80">
        <f t="shared" si="0"/>
        <v>1548983339</v>
      </c>
      <c r="F21" s="81">
        <f t="shared" si="1"/>
        <v>100</v>
      </c>
      <c r="G21" s="82">
        <v>4419149</v>
      </c>
      <c r="H21" s="82">
        <v>187152093</v>
      </c>
      <c r="I21" s="81">
        <f>H21/$E$21*100</f>
        <v>12.082253455406597</v>
      </c>
      <c r="J21" s="82">
        <v>497428</v>
      </c>
      <c r="K21" s="82">
        <v>42249794</v>
      </c>
      <c r="L21" s="81">
        <f>K21/$E$21*100</f>
        <v>2.727582210617954</v>
      </c>
      <c r="M21" s="82">
        <v>650819</v>
      </c>
      <c r="N21" s="72" t="s">
        <v>119</v>
      </c>
      <c r="O21" s="72"/>
      <c r="P21" s="74" t="s">
        <v>93</v>
      </c>
      <c r="Q21" s="75"/>
      <c r="R21" s="83">
        <v>1225654994</v>
      </c>
      <c r="S21" s="81">
        <f>R21/$E$21*100</f>
        <v>79.12641557469973</v>
      </c>
      <c r="T21" s="82">
        <v>93926458</v>
      </c>
      <c r="U21" s="81">
        <f>T21/$E$21*100</f>
        <v>6.063748759275713</v>
      </c>
      <c r="V21" s="5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29" s="88" customFormat="1" ht="15.75" customHeight="1">
      <c r="A22" s="72" t="s">
        <v>120</v>
      </c>
      <c r="B22" s="72"/>
      <c r="C22" s="74" t="s">
        <v>94</v>
      </c>
      <c r="D22" s="75"/>
      <c r="E22" s="80">
        <f t="shared" si="0"/>
        <v>1303161401</v>
      </c>
      <c r="F22" s="81">
        <f t="shared" si="1"/>
        <v>100</v>
      </c>
      <c r="G22" s="82">
        <v>3182391</v>
      </c>
      <c r="H22" s="82">
        <v>214638363</v>
      </c>
      <c r="I22" s="81">
        <f>H22/$E$22*100</f>
        <v>16.470589355646513</v>
      </c>
      <c r="J22" s="82">
        <v>349215</v>
      </c>
      <c r="K22" s="82">
        <v>28850155</v>
      </c>
      <c r="L22" s="81">
        <f>K22/$E$22*100</f>
        <v>2.213858926289668</v>
      </c>
      <c r="M22" s="82">
        <v>473035</v>
      </c>
      <c r="N22" s="72" t="s">
        <v>120</v>
      </c>
      <c r="O22" s="72"/>
      <c r="P22" s="74" t="s">
        <v>94</v>
      </c>
      <c r="Q22" s="75"/>
      <c r="R22" s="83">
        <v>987357263</v>
      </c>
      <c r="S22" s="81">
        <f>R22/$E$22*100</f>
        <v>75.76630663265018</v>
      </c>
      <c r="T22" s="82">
        <v>72315620</v>
      </c>
      <c r="U22" s="81">
        <f>T22/$E$22*100</f>
        <v>5.549245085413637</v>
      </c>
      <c r="V22" s="89"/>
      <c r="W22" s="90"/>
      <c r="X22" s="90"/>
      <c r="Y22" s="90"/>
      <c r="Z22" s="90"/>
      <c r="AA22" s="90"/>
      <c r="AB22" s="90"/>
      <c r="AC22" s="90"/>
    </row>
    <row r="23" spans="1:29" s="88" customFormat="1" ht="15.75" customHeight="1">
      <c r="A23" s="72" t="s">
        <v>121</v>
      </c>
      <c r="B23" s="72"/>
      <c r="C23" s="74" t="s">
        <v>95</v>
      </c>
      <c r="D23" s="75"/>
      <c r="E23" s="80">
        <f>SUM(E25:E48)</f>
        <v>1813555245</v>
      </c>
      <c r="F23" s="81">
        <f t="shared" si="1"/>
        <v>100</v>
      </c>
      <c r="G23" s="82">
        <f>SUM(G25:G48)</f>
        <v>3860232</v>
      </c>
      <c r="H23" s="82">
        <f>SUM(H25:H48)</f>
        <v>260191062</v>
      </c>
      <c r="I23" s="81">
        <f>H23/$E$23*100</f>
        <v>14.347016045822194</v>
      </c>
      <c r="J23" s="82">
        <f>SUM(J25:J48)</f>
        <v>393391</v>
      </c>
      <c r="K23" s="82">
        <f>SUM(K25:K48)</f>
        <v>32564299</v>
      </c>
      <c r="L23" s="81">
        <f>K23/$E$23*100</f>
        <v>1.795605570317214</v>
      </c>
      <c r="M23" s="82">
        <f>SUM(M25:M48)</f>
        <v>632689</v>
      </c>
      <c r="N23" s="72" t="s">
        <v>121</v>
      </c>
      <c r="O23" s="72"/>
      <c r="P23" s="74" t="s">
        <v>95</v>
      </c>
      <c r="Q23" s="75"/>
      <c r="R23" s="83">
        <f>SUM(R25:R48)</f>
        <v>1422631844</v>
      </c>
      <c r="S23" s="81">
        <f>R23/$E$23*100</f>
        <v>78.44436214017843</v>
      </c>
      <c r="T23" s="82">
        <f>SUM(T25:T48)</f>
        <v>98168040</v>
      </c>
      <c r="U23" s="81">
        <f>T23/$E$23*100</f>
        <v>5.413016243682171</v>
      </c>
      <c r="V23" s="89"/>
      <c r="W23" s="90"/>
      <c r="X23" s="90"/>
      <c r="Y23" s="90"/>
      <c r="Z23" s="90"/>
      <c r="AA23" s="90"/>
      <c r="AB23" s="90"/>
      <c r="AC23" s="90"/>
    </row>
    <row r="24" spans="1:29" s="88" customFormat="1" ht="3" customHeight="1">
      <c r="A24" s="91"/>
      <c r="B24" s="92"/>
      <c r="C24" s="74"/>
      <c r="D24" s="75"/>
      <c r="E24" s="93"/>
      <c r="F24" s="86"/>
      <c r="G24" s="85"/>
      <c r="H24" s="85"/>
      <c r="I24" s="86"/>
      <c r="J24" s="85"/>
      <c r="K24" s="85"/>
      <c r="L24" s="86"/>
      <c r="M24" s="85"/>
      <c r="N24" s="94"/>
      <c r="O24" s="94"/>
      <c r="P24" s="94"/>
      <c r="Q24" s="95"/>
      <c r="R24" s="96"/>
      <c r="S24" s="86"/>
      <c r="T24" s="96"/>
      <c r="U24" s="97"/>
      <c r="V24" s="89"/>
      <c r="X24" s="90"/>
      <c r="Y24" s="90"/>
      <c r="Z24" s="90"/>
      <c r="AA24" s="90"/>
      <c r="AB24" s="90"/>
      <c r="AC24" s="90"/>
    </row>
    <row r="25" spans="2:29" ht="16.5" customHeight="1">
      <c r="B25" s="98" t="s">
        <v>51</v>
      </c>
      <c r="C25" s="99" t="s">
        <v>7</v>
      </c>
      <c r="D25" s="100"/>
      <c r="E25" s="101">
        <f aca="true" t="shared" si="2" ref="E25:E48">SUM(H25+K25+R25+T25)</f>
        <v>249507664</v>
      </c>
      <c r="F25" s="102">
        <f>SUM(I25+L25+S25+U25)</f>
        <v>100</v>
      </c>
      <c r="G25" s="103">
        <v>515723</v>
      </c>
      <c r="H25" s="103">
        <v>52903880</v>
      </c>
      <c r="I25" s="104">
        <f>H25/E25*100</f>
        <v>21.203308608588472</v>
      </c>
      <c r="J25" s="103">
        <v>92610</v>
      </c>
      <c r="K25" s="103">
        <v>8357348</v>
      </c>
      <c r="L25" s="104">
        <f>K25/E25*100</f>
        <v>3.349535587812645</v>
      </c>
      <c r="M25" s="103">
        <v>56839</v>
      </c>
      <c r="O25" s="98" t="s">
        <v>51</v>
      </c>
      <c r="P25" s="99" t="s">
        <v>7</v>
      </c>
      <c r="Q25" s="100"/>
      <c r="R25" s="103">
        <v>109685368</v>
      </c>
      <c r="S25" s="104">
        <f>R25/E25*100</f>
        <v>43.960720982101776</v>
      </c>
      <c r="T25" s="103">
        <v>78561068</v>
      </c>
      <c r="U25" s="104">
        <f>T25/E25*100</f>
        <v>31.486434821497106</v>
      </c>
      <c r="V25" s="89"/>
      <c r="W25" s="105"/>
      <c r="X25" s="90"/>
      <c r="Y25" s="90"/>
      <c r="Z25" s="90"/>
      <c r="AA25" s="90"/>
      <c r="AB25" s="90"/>
      <c r="AC25" s="90"/>
    </row>
    <row r="26" spans="2:29" ht="16.5" customHeight="1">
      <c r="B26" s="98" t="s">
        <v>52</v>
      </c>
      <c r="C26" s="99" t="s">
        <v>32</v>
      </c>
      <c r="D26" s="100"/>
      <c r="E26" s="101">
        <f t="shared" si="2"/>
        <v>6927151</v>
      </c>
      <c r="F26" s="106">
        <f>SUM(I26+L26+S26+U26)</f>
        <v>100</v>
      </c>
      <c r="G26" s="103">
        <v>183529</v>
      </c>
      <c r="H26" s="103">
        <v>6927151</v>
      </c>
      <c r="I26" s="104">
        <f>H26/E26*100</f>
        <v>100</v>
      </c>
      <c r="J26" s="107">
        <v>0</v>
      </c>
      <c r="K26" s="107">
        <v>0</v>
      </c>
      <c r="L26" s="104">
        <f>K26/E26*100</f>
        <v>0</v>
      </c>
      <c r="M26" s="107">
        <v>0</v>
      </c>
      <c r="O26" s="98" t="s">
        <v>52</v>
      </c>
      <c r="P26" s="99" t="s">
        <v>32</v>
      </c>
      <c r="Q26" s="100"/>
      <c r="R26" s="103">
        <v>0</v>
      </c>
      <c r="S26" s="104">
        <f>R26/E26*100</f>
        <v>0</v>
      </c>
      <c r="T26" s="103">
        <v>0</v>
      </c>
      <c r="U26" s="104">
        <f aca="true" t="shared" si="3" ref="U26:U35">T26/E26*100</f>
        <v>0</v>
      </c>
      <c r="V26" s="89"/>
      <c r="X26" s="90"/>
      <c r="Y26" s="90"/>
      <c r="Z26" s="90"/>
      <c r="AA26" s="90"/>
      <c r="AB26" s="90"/>
      <c r="AC26" s="90"/>
    </row>
    <row r="27" spans="2:29" ht="16.5" customHeight="1">
      <c r="B27" s="98" t="s">
        <v>53</v>
      </c>
      <c r="C27" s="99" t="s">
        <v>33</v>
      </c>
      <c r="D27" s="100"/>
      <c r="E27" s="101">
        <f t="shared" si="2"/>
        <v>9846254</v>
      </c>
      <c r="F27" s="102">
        <f>SUM(I27+L27+S27+U27)</f>
        <v>100</v>
      </c>
      <c r="G27" s="103">
        <v>213044</v>
      </c>
      <c r="H27" s="103">
        <v>9846254</v>
      </c>
      <c r="I27" s="104">
        <f>H27/E27*100</f>
        <v>100</v>
      </c>
      <c r="J27" s="107">
        <v>0</v>
      </c>
      <c r="K27" s="107">
        <v>0</v>
      </c>
      <c r="L27" s="104">
        <f>K27/E27*100</f>
        <v>0</v>
      </c>
      <c r="M27" s="107">
        <v>0</v>
      </c>
      <c r="O27" s="98" t="s">
        <v>53</v>
      </c>
      <c r="P27" s="99" t="s">
        <v>33</v>
      </c>
      <c r="Q27" s="100"/>
      <c r="R27" s="103">
        <v>0</v>
      </c>
      <c r="S27" s="104">
        <f>R27/E27*100</f>
        <v>0</v>
      </c>
      <c r="T27" s="103">
        <v>0</v>
      </c>
      <c r="U27" s="104">
        <f t="shared" si="3"/>
        <v>0</v>
      </c>
      <c r="V27" s="89"/>
      <c r="X27" s="90"/>
      <c r="Y27" s="90"/>
      <c r="Z27" s="90"/>
      <c r="AA27" s="90"/>
      <c r="AB27" s="90"/>
      <c r="AC27" s="90"/>
    </row>
    <row r="28" spans="2:29" ht="16.5" customHeight="1">
      <c r="B28" s="98" t="s">
        <v>54</v>
      </c>
      <c r="C28" s="99" t="s">
        <v>79</v>
      </c>
      <c r="D28" s="100"/>
      <c r="E28" s="101">
        <f t="shared" si="2"/>
        <v>14088858</v>
      </c>
      <c r="F28" s="102">
        <f>SUM(I28+L28+S28+U28)</f>
        <v>100</v>
      </c>
      <c r="G28" s="103">
        <v>217641</v>
      </c>
      <c r="H28" s="103">
        <v>10622802</v>
      </c>
      <c r="I28" s="104">
        <f>H28/E28*100</f>
        <v>75.39860221460107</v>
      </c>
      <c r="J28" s="103">
        <v>39238</v>
      </c>
      <c r="K28" s="103">
        <v>3466056</v>
      </c>
      <c r="L28" s="104">
        <f>K28/E28*100</f>
        <v>24.60139778539893</v>
      </c>
      <c r="M28" s="108">
        <v>0</v>
      </c>
      <c r="O28" s="98" t="s">
        <v>54</v>
      </c>
      <c r="P28" s="99" t="s">
        <v>50</v>
      </c>
      <c r="Q28" s="100"/>
      <c r="R28" s="103">
        <v>0</v>
      </c>
      <c r="S28" s="104">
        <f>R28/E28*100</f>
        <v>0</v>
      </c>
      <c r="T28" s="103">
        <v>0</v>
      </c>
      <c r="U28" s="104">
        <f t="shared" si="3"/>
        <v>0</v>
      </c>
      <c r="V28" s="89"/>
      <c r="W28" s="105"/>
      <c r="X28" s="90"/>
      <c r="Y28" s="90"/>
      <c r="Z28" s="90"/>
      <c r="AA28" s="90"/>
      <c r="AB28" s="90"/>
      <c r="AC28" s="90"/>
    </row>
    <row r="29" spans="2:29" ht="15.75" customHeight="1">
      <c r="B29" s="98" t="s">
        <v>55</v>
      </c>
      <c r="C29" s="99" t="s">
        <v>34</v>
      </c>
      <c r="D29" s="100"/>
      <c r="E29" s="101">
        <f t="shared" si="2"/>
        <v>4951800</v>
      </c>
      <c r="F29" s="102">
        <f>SUM(I29+L29+S29+U29)</f>
        <v>100</v>
      </c>
      <c r="G29" s="107">
        <v>0</v>
      </c>
      <c r="H29" s="107">
        <v>0</v>
      </c>
      <c r="I29" s="104">
        <f>H29/E29*100</f>
        <v>0</v>
      </c>
      <c r="J29" s="107">
        <v>0</v>
      </c>
      <c r="K29" s="107">
        <v>0</v>
      </c>
      <c r="L29" s="104">
        <f>K29/E29*100</f>
        <v>0</v>
      </c>
      <c r="M29" s="103">
        <v>24755</v>
      </c>
      <c r="O29" s="98" t="s">
        <v>55</v>
      </c>
      <c r="P29" s="99" t="s">
        <v>34</v>
      </c>
      <c r="Q29" s="100"/>
      <c r="R29" s="103">
        <v>4951800</v>
      </c>
      <c r="S29" s="104">
        <f>R29/E29*100</f>
        <v>100</v>
      </c>
      <c r="T29" s="103">
        <v>0</v>
      </c>
      <c r="U29" s="104">
        <f t="shared" si="3"/>
        <v>0</v>
      </c>
      <c r="V29" s="89"/>
      <c r="X29" s="90"/>
      <c r="Y29" s="90"/>
      <c r="Z29" s="90"/>
      <c r="AA29" s="90"/>
      <c r="AB29" s="90"/>
      <c r="AC29" s="90"/>
    </row>
    <row r="30" spans="2:29" ht="1.5" customHeight="1">
      <c r="B30" s="109"/>
      <c r="C30" s="110"/>
      <c r="D30" s="111"/>
      <c r="E30" s="101"/>
      <c r="F30" s="112"/>
      <c r="G30" s="113"/>
      <c r="H30" s="113"/>
      <c r="I30" s="104"/>
      <c r="J30" s="113"/>
      <c r="K30" s="113"/>
      <c r="L30" s="114"/>
      <c r="M30" s="113"/>
      <c r="O30" s="115"/>
      <c r="P30" s="110"/>
      <c r="Q30" s="111"/>
      <c r="R30" s="116"/>
      <c r="S30" s="117"/>
      <c r="T30" s="116"/>
      <c r="U30" s="104"/>
      <c r="V30" s="89"/>
      <c r="X30" s="90"/>
      <c r="Y30" s="90"/>
      <c r="Z30" s="90"/>
      <c r="AA30" s="90"/>
      <c r="AB30" s="90"/>
      <c r="AC30" s="90"/>
    </row>
    <row r="31" spans="2:29" ht="16.5" customHeight="1">
      <c r="B31" s="98" t="s">
        <v>78</v>
      </c>
      <c r="C31" s="99" t="s">
        <v>80</v>
      </c>
      <c r="D31" s="100"/>
      <c r="E31" s="101">
        <f t="shared" si="2"/>
        <v>50822704</v>
      </c>
      <c r="F31" s="106">
        <f>SUM(I31+L31+S31+U31)</f>
        <v>100</v>
      </c>
      <c r="G31" s="107">
        <v>189439</v>
      </c>
      <c r="H31" s="107">
        <v>0</v>
      </c>
      <c r="I31" s="104">
        <f>H31/E31*100</f>
        <v>0</v>
      </c>
      <c r="J31" s="107">
        <v>0</v>
      </c>
      <c r="K31" s="107">
        <v>0</v>
      </c>
      <c r="L31" s="104">
        <f>K31/E31*100</f>
        <v>0</v>
      </c>
      <c r="M31" s="103">
        <v>21436</v>
      </c>
      <c r="O31" s="98" t="s">
        <v>78</v>
      </c>
      <c r="P31" s="99" t="s">
        <v>80</v>
      </c>
      <c r="Q31" s="100"/>
      <c r="R31" s="103">
        <v>50822704</v>
      </c>
      <c r="S31" s="104">
        <f>R31/E31*100</f>
        <v>100</v>
      </c>
      <c r="T31" s="103">
        <v>0</v>
      </c>
      <c r="U31" s="104">
        <f>T31/E31*100</f>
        <v>0</v>
      </c>
      <c r="V31" s="89"/>
      <c r="X31" s="90"/>
      <c r="Y31" s="90"/>
      <c r="Z31" s="90"/>
      <c r="AA31" s="90"/>
      <c r="AB31" s="90"/>
      <c r="AC31" s="90"/>
    </row>
    <row r="32" spans="2:29" ht="18.75" customHeight="1">
      <c r="B32" s="98" t="s">
        <v>86</v>
      </c>
      <c r="C32" s="99" t="s">
        <v>87</v>
      </c>
      <c r="D32" s="100"/>
      <c r="E32" s="107">
        <f t="shared" si="2"/>
        <v>0</v>
      </c>
      <c r="F32" s="106">
        <f>SUM(I32+L32+S32+U32)</f>
        <v>0</v>
      </c>
      <c r="G32" s="107">
        <v>0</v>
      </c>
      <c r="H32" s="107">
        <v>0</v>
      </c>
      <c r="I32" s="104">
        <v>0</v>
      </c>
      <c r="J32" s="107">
        <v>0</v>
      </c>
      <c r="K32" s="107">
        <v>0</v>
      </c>
      <c r="L32" s="104">
        <v>0</v>
      </c>
      <c r="M32" s="107">
        <v>0</v>
      </c>
      <c r="O32" s="98" t="s">
        <v>86</v>
      </c>
      <c r="P32" s="99" t="s">
        <v>87</v>
      </c>
      <c r="Q32" s="100"/>
      <c r="R32" s="103">
        <v>0</v>
      </c>
      <c r="S32" s="104">
        <v>0</v>
      </c>
      <c r="T32" s="103">
        <v>0</v>
      </c>
      <c r="U32" s="104">
        <v>0</v>
      </c>
      <c r="V32" s="89"/>
      <c r="X32" s="118"/>
      <c r="Y32" s="90"/>
      <c r="Z32" s="90"/>
      <c r="AA32" s="90"/>
      <c r="AB32" s="90"/>
      <c r="AC32" s="90"/>
    </row>
    <row r="33" spans="2:29" ht="16.5" customHeight="1">
      <c r="B33" s="98" t="s">
        <v>56</v>
      </c>
      <c r="C33" s="99" t="s">
        <v>18</v>
      </c>
      <c r="D33" s="100"/>
      <c r="E33" s="101">
        <f t="shared" si="2"/>
        <v>21973078</v>
      </c>
      <c r="F33" s="102">
        <f>SUM(I33+L33+S33+U33)</f>
        <v>100</v>
      </c>
      <c r="G33" s="103">
        <v>475013</v>
      </c>
      <c r="H33" s="103">
        <v>9517133</v>
      </c>
      <c r="I33" s="104">
        <f>H33/E33*100</f>
        <v>43.31269838481436</v>
      </c>
      <c r="J33" s="107">
        <v>0</v>
      </c>
      <c r="K33" s="107">
        <v>0</v>
      </c>
      <c r="L33" s="104">
        <f>K33/E33*100</f>
        <v>0</v>
      </c>
      <c r="M33" s="103">
        <v>13310</v>
      </c>
      <c r="O33" s="98" t="s">
        <v>56</v>
      </c>
      <c r="P33" s="99" t="s">
        <v>18</v>
      </c>
      <c r="Q33" s="100"/>
      <c r="R33" s="103">
        <v>12455945</v>
      </c>
      <c r="S33" s="104">
        <f>R33/E33*100</f>
        <v>56.68730161518564</v>
      </c>
      <c r="T33" s="103">
        <v>0</v>
      </c>
      <c r="U33" s="104">
        <f t="shared" si="3"/>
        <v>0</v>
      </c>
      <c r="V33" s="89"/>
      <c r="X33" s="90"/>
      <c r="Y33" s="90"/>
      <c r="Z33" s="90"/>
      <c r="AA33" s="90"/>
      <c r="AB33" s="90"/>
      <c r="AC33" s="90"/>
    </row>
    <row r="34" spans="2:29" ht="16.5" customHeight="1">
      <c r="B34" s="98" t="s">
        <v>57</v>
      </c>
      <c r="C34" s="99" t="s">
        <v>19</v>
      </c>
      <c r="D34" s="100"/>
      <c r="E34" s="101">
        <f t="shared" si="2"/>
        <v>30381208</v>
      </c>
      <c r="F34" s="102">
        <f>SUM(I34+L34+S34+U34)</f>
        <v>100</v>
      </c>
      <c r="G34" s="107">
        <v>0</v>
      </c>
      <c r="H34" s="107">
        <v>0</v>
      </c>
      <c r="I34" s="104">
        <f>H34/E34*100</f>
        <v>0</v>
      </c>
      <c r="J34" s="107">
        <v>0</v>
      </c>
      <c r="K34" s="107">
        <v>0</v>
      </c>
      <c r="L34" s="104">
        <f>K34/E34*100</f>
        <v>0</v>
      </c>
      <c r="M34" s="103">
        <v>28372</v>
      </c>
      <c r="O34" s="98" t="s">
        <v>57</v>
      </c>
      <c r="P34" s="99" t="s">
        <v>19</v>
      </c>
      <c r="Q34" s="100"/>
      <c r="R34" s="103">
        <v>26639384</v>
      </c>
      <c r="S34" s="104">
        <f>R34/E34*100</f>
        <v>87.68375503699524</v>
      </c>
      <c r="T34" s="103">
        <v>3741824</v>
      </c>
      <c r="U34" s="104">
        <f t="shared" si="3"/>
        <v>12.316244963004763</v>
      </c>
      <c r="V34" s="89"/>
      <c r="X34" s="90"/>
      <c r="Y34" s="90"/>
      <c r="Z34" s="90"/>
      <c r="AA34" s="90"/>
      <c r="AB34" s="90"/>
      <c r="AC34" s="90"/>
    </row>
    <row r="35" spans="2:29" ht="16.5" customHeight="1">
      <c r="B35" s="98" t="s">
        <v>58</v>
      </c>
      <c r="C35" s="99" t="s">
        <v>20</v>
      </c>
      <c r="D35" s="100"/>
      <c r="E35" s="101">
        <f t="shared" si="2"/>
        <v>38154673</v>
      </c>
      <c r="F35" s="102">
        <f>SUM(I35+L35+S35+U35)</f>
        <v>100.00000000000001</v>
      </c>
      <c r="G35" s="103">
        <v>183451</v>
      </c>
      <c r="H35" s="103">
        <v>10389304</v>
      </c>
      <c r="I35" s="104">
        <f>H35/E35*100</f>
        <v>27.22944054585398</v>
      </c>
      <c r="J35" s="103">
        <v>27628</v>
      </c>
      <c r="K35" s="103">
        <v>2540890</v>
      </c>
      <c r="L35" s="104">
        <f>K35/E35*100</f>
        <v>6.659446406472937</v>
      </c>
      <c r="M35" s="103">
        <v>13037</v>
      </c>
      <c r="O35" s="98" t="s">
        <v>58</v>
      </c>
      <c r="P35" s="99" t="s">
        <v>20</v>
      </c>
      <c r="Q35" s="100"/>
      <c r="R35" s="103">
        <v>25184160</v>
      </c>
      <c r="S35" s="104">
        <f>R35/E35*100</f>
        <v>66.00544053935413</v>
      </c>
      <c r="T35" s="103">
        <v>40319</v>
      </c>
      <c r="U35" s="104">
        <f t="shared" si="3"/>
        <v>0.1056725083189679</v>
      </c>
      <c r="V35" s="89"/>
      <c r="W35" s="105"/>
      <c r="X35" s="90"/>
      <c r="Y35" s="90"/>
      <c r="Z35" s="90"/>
      <c r="AA35" s="90"/>
      <c r="AB35" s="90"/>
      <c r="AC35" s="90"/>
    </row>
    <row r="36" spans="2:29" ht="1.5" customHeight="1">
      <c r="B36" s="109"/>
      <c r="C36" s="110"/>
      <c r="D36" s="111"/>
      <c r="E36" s="101"/>
      <c r="F36" s="112"/>
      <c r="G36" s="113"/>
      <c r="H36" s="113"/>
      <c r="I36" s="114"/>
      <c r="J36" s="113"/>
      <c r="K36" s="113"/>
      <c r="L36" s="114"/>
      <c r="M36" s="103"/>
      <c r="O36" s="115"/>
      <c r="P36" s="110"/>
      <c r="Q36" s="111"/>
      <c r="R36" s="116"/>
      <c r="S36" s="117"/>
      <c r="T36" s="116"/>
      <c r="U36" s="117"/>
      <c r="V36" s="89"/>
      <c r="X36" s="90"/>
      <c r="Y36" s="90"/>
      <c r="Z36" s="90"/>
      <c r="AA36" s="90"/>
      <c r="AB36" s="90"/>
      <c r="AC36" s="90"/>
    </row>
    <row r="37" spans="2:29" ht="16.5" customHeight="1">
      <c r="B37" s="98" t="s">
        <v>59</v>
      </c>
      <c r="C37" s="99" t="s">
        <v>21</v>
      </c>
      <c r="D37" s="100"/>
      <c r="E37" s="101">
        <f t="shared" si="2"/>
        <v>64234817</v>
      </c>
      <c r="F37" s="102">
        <f>SUM(I37+L37+S37+U37)</f>
        <v>100.00000000000001</v>
      </c>
      <c r="G37" s="103">
        <v>188328</v>
      </c>
      <c r="H37" s="103">
        <v>15517161</v>
      </c>
      <c r="I37" s="104">
        <f>H37/E37*100</f>
        <v>24.15693190189987</v>
      </c>
      <c r="J37" s="103">
        <v>37670</v>
      </c>
      <c r="K37" s="103">
        <v>3459153</v>
      </c>
      <c r="L37" s="104">
        <f>K37/E37*100</f>
        <v>5.385168295879165</v>
      </c>
      <c r="M37" s="103">
        <v>45554</v>
      </c>
      <c r="O37" s="98" t="s">
        <v>59</v>
      </c>
      <c r="P37" s="99" t="s">
        <v>21</v>
      </c>
      <c r="Q37" s="100"/>
      <c r="R37" s="103">
        <v>41036488</v>
      </c>
      <c r="S37" s="104">
        <f>R37/E37*100</f>
        <v>63.88511700749455</v>
      </c>
      <c r="T37" s="103">
        <v>4222015</v>
      </c>
      <c r="U37" s="104">
        <f>T37/E37*100</f>
        <v>6.572782794726417</v>
      </c>
      <c r="V37" s="89"/>
      <c r="W37" s="105"/>
      <c r="X37" s="90"/>
      <c r="Y37" s="90"/>
      <c r="Z37" s="90"/>
      <c r="AA37" s="90"/>
      <c r="AB37" s="90"/>
      <c r="AC37" s="90"/>
    </row>
    <row r="38" spans="2:29" ht="16.5" customHeight="1">
      <c r="B38" s="98" t="s">
        <v>60</v>
      </c>
      <c r="C38" s="99" t="s">
        <v>22</v>
      </c>
      <c r="D38" s="100"/>
      <c r="E38" s="101">
        <f t="shared" si="2"/>
        <v>36636387</v>
      </c>
      <c r="F38" s="102">
        <f>SUM(I38+L38+S38+U38)</f>
        <v>100</v>
      </c>
      <c r="G38" s="103">
        <v>198421</v>
      </c>
      <c r="H38" s="103">
        <v>15911160</v>
      </c>
      <c r="I38" s="104">
        <f>H38/E38*100</f>
        <v>43.42993756453113</v>
      </c>
      <c r="J38" s="103">
        <v>28218</v>
      </c>
      <c r="K38" s="103">
        <v>2609541</v>
      </c>
      <c r="L38" s="104">
        <f>K38/E38*100</f>
        <v>7.122812082970954</v>
      </c>
      <c r="M38" s="103">
        <v>19420</v>
      </c>
      <c r="O38" s="98" t="s">
        <v>60</v>
      </c>
      <c r="P38" s="99" t="s">
        <v>22</v>
      </c>
      <c r="Q38" s="100"/>
      <c r="R38" s="103">
        <v>14450911</v>
      </c>
      <c r="S38" s="104">
        <f>R38/E38*100</f>
        <v>39.4441487912004</v>
      </c>
      <c r="T38" s="103">
        <v>3664775</v>
      </c>
      <c r="U38" s="104">
        <f>T38/E38*100</f>
        <v>10.003101561297516</v>
      </c>
      <c r="V38" s="89"/>
      <c r="W38" s="105"/>
      <c r="X38" s="90"/>
      <c r="Y38" s="90"/>
      <c r="Z38" s="90"/>
      <c r="AA38" s="90"/>
      <c r="AB38" s="90"/>
      <c r="AC38" s="90"/>
    </row>
    <row r="39" spans="2:29" ht="16.5" customHeight="1">
      <c r="B39" s="98" t="s">
        <v>61</v>
      </c>
      <c r="C39" s="99" t="s">
        <v>23</v>
      </c>
      <c r="D39" s="100"/>
      <c r="E39" s="101">
        <f t="shared" si="2"/>
        <v>7721722</v>
      </c>
      <c r="F39" s="102">
        <f>SUM(I39+L39+S39+U39)</f>
        <v>100</v>
      </c>
      <c r="G39" s="107">
        <v>0</v>
      </c>
      <c r="H39" s="107">
        <v>0</v>
      </c>
      <c r="I39" s="104">
        <f>H39/E39*100</f>
        <v>0</v>
      </c>
      <c r="J39" s="107">
        <v>0</v>
      </c>
      <c r="K39" s="107">
        <v>0</v>
      </c>
      <c r="L39" s="104">
        <f>K39/E39*100</f>
        <v>0</v>
      </c>
      <c r="M39" s="103">
        <v>16769</v>
      </c>
      <c r="O39" s="98" t="s">
        <v>61</v>
      </c>
      <c r="P39" s="99" t="s">
        <v>23</v>
      </c>
      <c r="Q39" s="100"/>
      <c r="R39" s="103">
        <v>6904097</v>
      </c>
      <c r="S39" s="104">
        <f>R39/E39*100</f>
        <v>89.41136445989638</v>
      </c>
      <c r="T39" s="103">
        <v>817625</v>
      </c>
      <c r="U39" s="104">
        <f>T39/E39*100</f>
        <v>10.588635540103619</v>
      </c>
      <c r="V39" s="89"/>
      <c r="X39" s="90"/>
      <c r="Y39" s="90"/>
      <c r="Z39" s="90"/>
      <c r="AA39" s="90"/>
      <c r="AB39" s="90"/>
      <c r="AC39" s="90"/>
    </row>
    <row r="40" spans="2:29" ht="16.5" customHeight="1">
      <c r="B40" s="98" t="s">
        <v>62</v>
      </c>
      <c r="C40" s="99" t="s">
        <v>24</v>
      </c>
      <c r="D40" s="100"/>
      <c r="E40" s="101">
        <f t="shared" si="2"/>
        <v>457760912</v>
      </c>
      <c r="F40" s="102">
        <f>SUM(I40+L40+S40+U40)</f>
        <v>100</v>
      </c>
      <c r="G40" s="103">
        <v>850537</v>
      </c>
      <c r="H40" s="103">
        <v>94234718</v>
      </c>
      <c r="I40" s="104">
        <f>H40/E40*100</f>
        <v>20.586012376696768</v>
      </c>
      <c r="J40" s="103">
        <v>93344</v>
      </c>
      <c r="K40" s="103">
        <v>8407844</v>
      </c>
      <c r="L40" s="104">
        <f>K40/E40*100</f>
        <v>1.8367326216791529</v>
      </c>
      <c r="M40" s="103">
        <v>82407</v>
      </c>
      <c r="O40" s="98" t="s">
        <v>62</v>
      </c>
      <c r="P40" s="99" t="s">
        <v>24</v>
      </c>
      <c r="Q40" s="100"/>
      <c r="R40" s="103">
        <v>355118350</v>
      </c>
      <c r="S40" s="104">
        <f>R40/E40*100</f>
        <v>77.57725500162408</v>
      </c>
      <c r="T40" s="103">
        <v>0</v>
      </c>
      <c r="U40" s="104">
        <f>T40/E40*100</f>
        <v>0</v>
      </c>
      <c r="V40" s="89"/>
      <c r="W40" s="105"/>
      <c r="X40" s="90"/>
      <c r="Y40" s="90"/>
      <c r="Z40" s="90"/>
      <c r="AA40" s="90"/>
      <c r="AB40" s="90"/>
      <c r="AC40" s="90"/>
    </row>
    <row r="41" spans="2:29" ht="16.5" customHeight="1">
      <c r="B41" s="98" t="s">
        <v>42</v>
      </c>
      <c r="C41" s="99" t="s">
        <v>25</v>
      </c>
      <c r="D41" s="100"/>
      <c r="E41" s="107">
        <f t="shared" si="2"/>
        <v>3530988</v>
      </c>
      <c r="F41" s="102">
        <f>SUM(I41+L41+S41+U41)</f>
        <v>100</v>
      </c>
      <c r="G41" s="107">
        <v>69355</v>
      </c>
      <c r="H41" s="107">
        <v>3530988</v>
      </c>
      <c r="I41" s="104">
        <f>H41/E41*100</f>
        <v>100</v>
      </c>
      <c r="J41" s="107">
        <v>0</v>
      </c>
      <c r="K41" s="107">
        <v>0</v>
      </c>
      <c r="L41" s="104">
        <f>K41/E41*100</f>
        <v>0</v>
      </c>
      <c r="M41" s="107">
        <v>0</v>
      </c>
      <c r="O41" s="98" t="s">
        <v>63</v>
      </c>
      <c r="P41" s="99" t="s">
        <v>25</v>
      </c>
      <c r="Q41" s="100"/>
      <c r="R41" s="103">
        <v>0</v>
      </c>
      <c r="S41" s="104">
        <f>R41/E41*100</f>
        <v>0</v>
      </c>
      <c r="T41" s="103">
        <v>0</v>
      </c>
      <c r="U41" s="104">
        <f>T41/E41*100</f>
        <v>0</v>
      </c>
      <c r="V41" s="89"/>
      <c r="X41" s="90"/>
      <c r="Y41" s="90"/>
      <c r="Z41" s="90"/>
      <c r="AA41" s="90"/>
      <c r="AB41" s="90"/>
      <c r="AC41" s="90"/>
    </row>
    <row r="42" spans="2:29" ht="1.5" customHeight="1">
      <c r="B42" s="119"/>
      <c r="C42" s="110"/>
      <c r="D42" s="111"/>
      <c r="E42" s="101"/>
      <c r="F42" s="112"/>
      <c r="G42" s="113"/>
      <c r="H42" s="113"/>
      <c r="I42" s="114"/>
      <c r="J42" s="113"/>
      <c r="K42" s="113"/>
      <c r="L42" s="114"/>
      <c r="M42" s="113"/>
      <c r="O42" s="115"/>
      <c r="P42" s="110"/>
      <c r="Q42" s="111"/>
      <c r="R42" s="116"/>
      <c r="S42" s="117"/>
      <c r="T42" s="116"/>
      <c r="U42" s="117"/>
      <c r="V42" s="89"/>
      <c r="X42" s="90"/>
      <c r="Y42" s="90"/>
      <c r="Z42" s="90"/>
      <c r="AA42" s="90"/>
      <c r="AB42" s="90"/>
      <c r="AC42" s="90"/>
    </row>
    <row r="43" spans="2:29" ht="16.5" customHeight="1">
      <c r="B43" s="98" t="s">
        <v>36</v>
      </c>
      <c r="C43" s="99" t="s">
        <v>26</v>
      </c>
      <c r="D43" s="100"/>
      <c r="E43" s="101">
        <f t="shared" si="2"/>
        <v>8626915</v>
      </c>
      <c r="F43" s="102">
        <f aca="true" t="shared" si="4" ref="F43:F48">SUM(I43+L43+S43+U43)</f>
        <v>100</v>
      </c>
      <c r="G43" s="103">
        <v>157911</v>
      </c>
      <c r="H43" s="103">
        <v>7276319</v>
      </c>
      <c r="I43" s="104">
        <f aca="true" t="shared" si="5" ref="I43:I48">H43/E43*100</f>
        <v>84.34439194080386</v>
      </c>
      <c r="J43" s="103">
        <v>27084</v>
      </c>
      <c r="K43" s="103">
        <v>1350596</v>
      </c>
      <c r="L43" s="104">
        <f aca="true" t="shared" si="6" ref="L43:L48">K43/E43*100</f>
        <v>15.655608059196133</v>
      </c>
      <c r="M43" s="107">
        <v>0</v>
      </c>
      <c r="O43" s="98" t="s">
        <v>64</v>
      </c>
      <c r="P43" s="99" t="s">
        <v>26</v>
      </c>
      <c r="Q43" s="100"/>
      <c r="R43" s="103">
        <v>0</v>
      </c>
      <c r="S43" s="104">
        <f aca="true" t="shared" si="7" ref="S43:S48">R43/E43*100</f>
        <v>0</v>
      </c>
      <c r="T43" s="103">
        <v>0</v>
      </c>
      <c r="U43" s="104">
        <f aca="true" t="shared" si="8" ref="U43:U48">T43/E43*100</f>
        <v>0</v>
      </c>
      <c r="V43" s="89"/>
      <c r="W43" s="105"/>
      <c r="X43" s="90"/>
      <c r="Y43" s="90"/>
      <c r="Z43" s="90"/>
      <c r="AA43" s="90"/>
      <c r="AB43" s="90"/>
      <c r="AC43" s="90"/>
    </row>
    <row r="44" spans="2:29" ht="16.5" customHeight="1">
      <c r="B44" s="98" t="s">
        <v>37</v>
      </c>
      <c r="C44" s="99" t="s">
        <v>27</v>
      </c>
      <c r="D44" s="100"/>
      <c r="E44" s="101">
        <f t="shared" si="2"/>
        <v>709996644</v>
      </c>
      <c r="F44" s="102">
        <f t="shared" si="4"/>
        <v>100</v>
      </c>
      <c r="G44" s="103">
        <v>176536</v>
      </c>
      <c r="H44" s="103">
        <v>11226688</v>
      </c>
      <c r="I44" s="104">
        <f t="shared" si="5"/>
        <v>1.5812311360728064</v>
      </c>
      <c r="J44" s="103">
        <v>38408</v>
      </c>
      <c r="K44" s="103">
        <v>1888650</v>
      </c>
      <c r="L44" s="104">
        <f t="shared" si="6"/>
        <v>0.26600829961106126</v>
      </c>
      <c r="M44" s="103">
        <v>255078</v>
      </c>
      <c r="O44" s="98" t="s">
        <v>65</v>
      </c>
      <c r="P44" s="99" t="s">
        <v>27</v>
      </c>
      <c r="Q44" s="100"/>
      <c r="R44" s="103">
        <v>696881306</v>
      </c>
      <c r="S44" s="104">
        <f t="shared" si="7"/>
        <v>98.15276056431614</v>
      </c>
      <c r="T44" s="103">
        <v>0</v>
      </c>
      <c r="U44" s="104">
        <f t="shared" si="8"/>
        <v>0</v>
      </c>
      <c r="V44" s="89"/>
      <c r="W44" s="105"/>
      <c r="X44" s="90"/>
      <c r="Y44" s="90"/>
      <c r="Z44" s="90"/>
      <c r="AA44" s="90"/>
      <c r="AB44" s="90"/>
      <c r="AC44" s="90"/>
    </row>
    <row r="45" spans="2:29" ht="16.5" customHeight="1">
      <c r="B45" s="98" t="s">
        <v>38</v>
      </c>
      <c r="C45" s="99" t="s">
        <v>28</v>
      </c>
      <c r="D45" s="100"/>
      <c r="E45" s="101">
        <f t="shared" si="2"/>
        <v>7930907</v>
      </c>
      <c r="F45" s="102">
        <f t="shared" si="4"/>
        <v>100</v>
      </c>
      <c r="G45" s="103">
        <v>165056</v>
      </c>
      <c r="H45" s="103">
        <v>7930907</v>
      </c>
      <c r="I45" s="104">
        <f t="shared" si="5"/>
        <v>100</v>
      </c>
      <c r="J45" s="107">
        <v>0</v>
      </c>
      <c r="K45" s="107">
        <v>0</v>
      </c>
      <c r="L45" s="104">
        <f t="shared" si="6"/>
        <v>0</v>
      </c>
      <c r="M45" s="107">
        <v>0</v>
      </c>
      <c r="O45" s="98" t="s">
        <v>66</v>
      </c>
      <c r="P45" s="99" t="s">
        <v>28</v>
      </c>
      <c r="Q45" s="100"/>
      <c r="R45" s="103">
        <v>0</v>
      </c>
      <c r="S45" s="104">
        <f t="shared" si="7"/>
        <v>0</v>
      </c>
      <c r="T45" s="103">
        <v>0</v>
      </c>
      <c r="U45" s="104">
        <f t="shared" si="8"/>
        <v>0</v>
      </c>
      <c r="V45" s="89"/>
      <c r="X45" s="90"/>
      <c r="Y45" s="90"/>
      <c r="Z45" s="90"/>
      <c r="AA45" s="90"/>
      <c r="AB45" s="90"/>
      <c r="AC45" s="90"/>
    </row>
    <row r="46" spans="2:29" ht="16.5" customHeight="1">
      <c r="B46" s="98" t="s">
        <v>39</v>
      </c>
      <c r="C46" s="99" t="s">
        <v>29</v>
      </c>
      <c r="D46" s="100"/>
      <c r="E46" s="101">
        <f t="shared" si="2"/>
        <v>16313801</v>
      </c>
      <c r="F46" s="102">
        <f t="shared" si="4"/>
        <v>100</v>
      </c>
      <c r="G46" s="107">
        <v>0</v>
      </c>
      <c r="H46" s="107">
        <v>0</v>
      </c>
      <c r="I46" s="104">
        <f t="shared" si="5"/>
        <v>0</v>
      </c>
      <c r="J46" s="107">
        <v>0</v>
      </c>
      <c r="K46" s="107">
        <v>0</v>
      </c>
      <c r="L46" s="104">
        <f t="shared" si="6"/>
        <v>0</v>
      </c>
      <c r="M46" s="103">
        <v>33298</v>
      </c>
      <c r="O46" s="98" t="s">
        <v>67</v>
      </c>
      <c r="P46" s="99" t="s">
        <v>29</v>
      </c>
      <c r="Q46" s="100"/>
      <c r="R46" s="103">
        <v>16313801</v>
      </c>
      <c r="S46" s="104">
        <f t="shared" si="7"/>
        <v>100</v>
      </c>
      <c r="T46" s="103">
        <v>0</v>
      </c>
      <c r="U46" s="104">
        <f t="shared" si="8"/>
        <v>0</v>
      </c>
      <c r="V46" s="89"/>
      <c r="X46" s="90"/>
      <c r="Y46" s="90"/>
      <c r="Z46" s="90"/>
      <c r="AA46" s="90"/>
      <c r="AB46" s="90"/>
      <c r="AC46" s="90"/>
    </row>
    <row r="47" spans="2:29" ht="16.5" customHeight="1">
      <c r="B47" s="98" t="s">
        <v>40</v>
      </c>
      <c r="C47" s="99" t="s">
        <v>30</v>
      </c>
      <c r="D47" s="100"/>
      <c r="E47" s="101">
        <f t="shared" si="2"/>
        <v>73035757</v>
      </c>
      <c r="F47" s="102">
        <f t="shared" si="4"/>
        <v>99.99999999999999</v>
      </c>
      <c r="G47" s="103">
        <v>37150</v>
      </c>
      <c r="H47" s="107">
        <v>3358145</v>
      </c>
      <c r="I47" s="104">
        <f t="shared" si="5"/>
        <v>4.597946455186327</v>
      </c>
      <c r="J47" s="103">
        <v>6925</v>
      </c>
      <c r="K47" s="107">
        <v>369668</v>
      </c>
      <c r="L47" s="104">
        <f t="shared" si="6"/>
        <v>0.5061465988502043</v>
      </c>
      <c r="M47" s="103">
        <v>22414</v>
      </c>
      <c r="O47" s="98" t="s">
        <v>68</v>
      </c>
      <c r="P47" s="99" t="s">
        <v>30</v>
      </c>
      <c r="Q47" s="100"/>
      <c r="R47" s="103">
        <v>62187530</v>
      </c>
      <c r="S47" s="104">
        <f t="shared" si="7"/>
        <v>85.14669054501618</v>
      </c>
      <c r="T47" s="103">
        <v>7120414</v>
      </c>
      <c r="U47" s="104">
        <f t="shared" si="8"/>
        <v>9.74921640094728</v>
      </c>
      <c r="V47" s="89"/>
      <c r="W47" s="105"/>
      <c r="X47" s="90"/>
      <c r="Y47" s="90"/>
      <c r="Z47" s="90"/>
      <c r="AA47" s="90"/>
      <c r="AB47" s="90"/>
      <c r="AC47" s="90"/>
    </row>
    <row r="48" spans="1:26" ht="16.5" customHeight="1">
      <c r="A48" s="32"/>
      <c r="B48" s="98" t="s">
        <v>41</v>
      </c>
      <c r="C48" s="99" t="s">
        <v>31</v>
      </c>
      <c r="D48" s="99"/>
      <c r="E48" s="101">
        <f t="shared" si="2"/>
        <v>1113005</v>
      </c>
      <c r="F48" s="102">
        <f t="shared" si="4"/>
        <v>100</v>
      </c>
      <c r="G48" s="103">
        <v>39098</v>
      </c>
      <c r="H48" s="107">
        <v>998452</v>
      </c>
      <c r="I48" s="104">
        <f t="shared" si="5"/>
        <v>89.70777310074978</v>
      </c>
      <c r="J48" s="103">
        <v>2266</v>
      </c>
      <c r="K48" s="107">
        <v>114553</v>
      </c>
      <c r="L48" s="104">
        <f t="shared" si="6"/>
        <v>10.29222689925023</v>
      </c>
      <c r="M48" s="107">
        <v>0</v>
      </c>
      <c r="N48" s="32"/>
      <c r="O48" s="120" t="s">
        <v>69</v>
      </c>
      <c r="P48" s="99" t="s">
        <v>31</v>
      </c>
      <c r="Q48" s="100"/>
      <c r="R48" s="103">
        <v>0</v>
      </c>
      <c r="S48" s="104">
        <f t="shared" si="7"/>
        <v>0</v>
      </c>
      <c r="T48" s="103">
        <v>0</v>
      </c>
      <c r="U48" s="104">
        <f t="shared" si="8"/>
        <v>0</v>
      </c>
      <c r="V48" s="89"/>
      <c r="W48" s="105"/>
      <c r="X48" s="90"/>
      <c r="Z48" s="90"/>
    </row>
    <row r="49" spans="1:26" ht="3" customHeight="1">
      <c r="A49" s="64"/>
      <c r="B49" s="64"/>
      <c r="C49" s="64"/>
      <c r="D49" s="64"/>
      <c r="E49" s="121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122"/>
      <c r="R49" s="64"/>
      <c r="S49" s="64"/>
      <c r="T49" s="64"/>
      <c r="U49" s="64"/>
      <c r="X49" s="90"/>
      <c r="Z49" s="90"/>
    </row>
    <row r="50" spans="2:26" ht="2.25" customHeight="1">
      <c r="B50" s="32"/>
      <c r="C50" s="32"/>
      <c r="D50" s="32"/>
      <c r="E50" s="32"/>
      <c r="F50" s="32"/>
      <c r="G50" s="32"/>
      <c r="X50" s="90"/>
      <c r="Z50" s="90"/>
    </row>
    <row r="51" spans="1:8" ht="10.5" customHeight="1">
      <c r="A51" s="123" t="s">
        <v>8</v>
      </c>
      <c r="B51" s="2"/>
      <c r="C51" s="2"/>
      <c r="D51" s="2"/>
      <c r="E51" s="2"/>
      <c r="F51" s="2"/>
      <c r="H51" s="124" t="s">
        <v>71</v>
      </c>
    </row>
    <row r="52" spans="1:13" ht="10.5" customHeight="1">
      <c r="A52" s="123" t="s">
        <v>122</v>
      </c>
      <c r="B52" s="2"/>
      <c r="C52" s="2"/>
      <c r="D52" s="2"/>
      <c r="E52" s="2"/>
      <c r="F52" s="2"/>
      <c r="G52" s="2"/>
      <c r="H52" s="125" t="s">
        <v>123</v>
      </c>
      <c r="I52" s="125"/>
      <c r="J52" s="125"/>
      <c r="K52" s="125"/>
      <c r="L52" s="125"/>
      <c r="M52" s="125"/>
    </row>
    <row r="53" spans="1:13" ht="10.5" customHeight="1">
      <c r="A53" s="1" t="s">
        <v>124</v>
      </c>
      <c r="B53" s="2"/>
      <c r="C53" s="2"/>
      <c r="D53" s="2"/>
      <c r="E53" s="2"/>
      <c r="F53" s="2"/>
      <c r="H53" s="125" t="s">
        <v>96</v>
      </c>
      <c r="I53" s="125"/>
      <c r="J53" s="125"/>
      <c r="K53" s="125"/>
      <c r="L53" s="125"/>
      <c r="M53" s="2"/>
    </row>
    <row r="54" ht="10.5" customHeight="1"/>
  </sheetData>
  <sheetProtection/>
  <mergeCells count="99">
    <mergeCell ref="N1:O1"/>
    <mergeCell ref="O2:U2"/>
    <mergeCell ref="O4:U4"/>
    <mergeCell ref="N5:O5"/>
    <mergeCell ref="N7:Q8"/>
    <mergeCell ref="R7:S7"/>
    <mergeCell ref="T7:U7"/>
    <mergeCell ref="R8:S8"/>
    <mergeCell ref="T9:U9"/>
    <mergeCell ref="N10:Q11"/>
    <mergeCell ref="R10:R11"/>
    <mergeCell ref="S10:S11"/>
    <mergeCell ref="U10:U11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P25:Q25"/>
    <mergeCell ref="P26:Q26"/>
    <mergeCell ref="P27:Q27"/>
    <mergeCell ref="P28:Q28"/>
    <mergeCell ref="P29:Q29"/>
    <mergeCell ref="P31:Q31"/>
    <mergeCell ref="P32:Q32"/>
    <mergeCell ref="P33:Q33"/>
    <mergeCell ref="P34:Q34"/>
    <mergeCell ref="P35:Q35"/>
    <mergeCell ref="P37:Q37"/>
    <mergeCell ref="P38:Q38"/>
    <mergeCell ref="P39:Q39"/>
    <mergeCell ref="P40:Q40"/>
    <mergeCell ref="P41:Q41"/>
    <mergeCell ref="P43:Q43"/>
    <mergeCell ref="P44:Q44"/>
    <mergeCell ref="P45:Q45"/>
    <mergeCell ref="P46:Q46"/>
    <mergeCell ref="P47:Q47"/>
    <mergeCell ref="P48:Q48"/>
    <mergeCell ref="H53:M53"/>
    <mergeCell ref="C46:D46"/>
    <mergeCell ref="C47:D47"/>
    <mergeCell ref="A52:G52"/>
    <mergeCell ref="A51:F51"/>
    <mergeCell ref="C48:D48"/>
    <mergeCell ref="A53:F53"/>
    <mergeCell ref="H52:M52"/>
    <mergeCell ref="A1:B1"/>
    <mergeCell ref="A2:G2"/>
    <mergeCell ref="A4:G4"/>
    <mergeCell ref="A10:D11"/>
    <mergeCell ref="F10:F11"/>
    <mergeCell ref="C44:D44"/>
    <mergeCell ref="C38:D38"/>
    <mergeCell ref="A19:B19"/>
    <mergeCell ref="A16:B16"/>
    <mergeCell ref="A13:B13"/>
    <mergeCell ref="C45:D45"/>
    <mergeCell ref="C33:D33"/>
    <mergeCell ref="C34:D34"/>
    <mergeCell ref="C41:D41"/>
    <mergeCell ref="C43:D43"/>
    <mergeCell ref="C25:D25"/>
    <mergeCell ref="C39:D39"/>
    <mergeCell ref="C40:D40"/>
    <mergeCell ref="C35:D35"/>
    <mergeCell ref="C37:D37"/>
    <mergeCell ref="C32:D32"/>
    <mergeCell ref="C26:D26"/>
    <mergeCell ref="C31:D31"/>
    <mergeCell ref="C29:D29"/>
    <mergeCell ref="H4:M4"/>
    <mergeCell ref="E9:F9"/>
    <mergeCell ref="I10:I11"/>
    <mergeCell ref="C27:D27"/>
    <mergeCell ref="C28:D28"/>
    <mergeCell ref="H2:M2"/>
    <mergeCell ref="J7:L7"/>
    <mergeCell ref="A7:D8"/>
    <mergeCell ref="E7:F7"/>
    <mergeCell ref="A14:B14"/>
    <mergeCell ref="H10:H11"/>
    <mergeCell ref="K10:K11"/>
    <mergeCell ref="A5:B5"/>
    <mergeCell ref="A23:B23"/>
    <mergeCell ref="A20:B20"/>
    <mergeCell ref="A18:B18"/>
    <mergeCell ref="J8:L8"/>
    <mergeCell ref="L10:L11"/>
    <mergeCell ref="A17:B17"/>
    <mergeCell ref="A15:B15"/>
    <mergeCell ref="A21:B21"/>
    <mergeCell ref="A22:B22"/>
  </mergeCells>
  <printOptions horizontalCentered="1"/>
  <pageMargins left="0.2362204724409449" right="0.2362204724409449" top="0.984251968503937" bottom="1.7716535433070868" header="0.31496062992125984" footer="0.31496062992125984"/>
  <pageSetup fitToWidth="0" horizontalDpi="1200" verticalDpi="1200" orientation="portrait" paperSize="9" scale="96" r:id="rId1"/>
  <colBreaks count="2" manualBreakCount="2">
    <brk id="7" max="53" man="1"/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2023-07-13T08:38:43Z</cp:lastPrinted>
  <dcterms:created xsi:type="dcterms:W3CDTF">1997-01-14T01:50:29Z</dcterms:created>
  <dcterms:modified xsi:type="dcterms:W3CDTF">2023-07-13T08:38:46Z</dcterms:modified>
  <cp:category/>
  <cp:version/>
  <cp:contentType/>
  <cp:contentStatus/>
</cp:coreProperties>
</file>