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30" windowWidth="13875" windowHeight="7830" activeTab="1"/>
  </bookViews>
  <sheets>
    <sheet name="表38" sheetId="1" r:id="rId1"/>
    <sheet name="表38(完)" sheetId="2" r:id="rId2"/>
  </sheets>
  <definedNames>
    <definedName name="_xlnm.Print_Area" localSheetId="0">'表38'!$A$1:$N$35</definedName>
    <definedName name="_xlnm.Print_Area" localSheetId="1">'表38(完)'!$A$1:$N$35</definedName>
  </definedNames>
  <calcPr fullCalcOnLoad="1"/>
</workbook>
</file>

<file path=xl/sharedStrings.xml><?xml version="1.0" encoding="utf-8"?>
<sst xmlns="http://schemas.openxmlformats.org/spreadsheetml/2006/main" count="150" uniqueCount="99">
  <si>
    <t>(2006)</t>
  </si>
  <si>
    <t>1st Season</t>
  </si>
  <si>
    <t>2nd Season</t>
  </si>
  <si>
    <t>3rd Season</t>
  </si>
  <si>
    <t>4th Season</t>
  </si>
  <si>
    <t>國</t>
  </si>
  <si>
    <t>合        計</t>
  </si>
  <si>
    <t>Conifers</t>
  </si>
  <si>
    <t>Sub-Total</t>
  </si>
  <si>
    <t>按所有權分</t>
  </si>
  <si>
    <t>By Ownership</t>
  </si>
  <si>
    <t>按所有權分</t>
  </si>
  <si>
    <t>單位 : 立方公尺</t>
  </si>
  <si>
    <t>Hardwoods</t>
  </si>
  <si>
    <t>Total</t>
  </si>
  <si>
    <t>National</t>
  </si>
  <si>
    <t>Organizations Outside F.B.</t>
  </si>
  <si>
    <t>Sub-Total</t>
  </si>
  <si>
    <t>Conifers</t>
  </si>
  <si>
    <t>Hardwoods</t>
  </si>
  <si>
    <t>單位 : 立方公尺</t>
  </si>
  <si>
    <t>Total</t>
  </si>
  <si>
    <t>Conifers</t>
  </si>
  <si>
    <t>Hardwoods</t>
  </si>
  <si>
    <t>Total</t>
  </si>
  <si>
    <t>(2010)</t>
  </si>
  <si>
    <t>(2011)</t>
  </si>
  <si>
    <t>(2012)</t>
  </si>
  <si>
    <t>(2013)</t>
  </si>
  <si>
    <t>(2014)</t>
  </si>
  <si>
    <t>(2015)</t>
  </si>
  <si>
    <t>表38　木材生產－用材</t>
  </si>
  <si>
    <t>Table 38     Timber Production-Saw-Timber</t>
  </si>
  <si>
    <t>Table 38     Timber Production-Saw-Timber (Concluded)</t>
  </si>
  <si>
    <t>(2016)</t>
  </si>
  <si>
    <t>(2017)</t>
  </si>
  <si>
    <t>(2018)</t>
  </si>
  <si>
    <r>
      <t>148</t>
    </r>
    <r>
      <rPr>
        <sz val="8"/>
        <color indexed="8"/>
        <rFont val="標楷體"/>
        <family val="4"/>
      </rPr>
      <t>　林產處分</t>
    </r>
  </si>
  <si>
    <r>
      <t>Disposal of Forest Products</t>
    </r>
    <r>
      <rPr>
        <sz val="8"/>
        <color indexed="8"/>
        <rFont val="細明體"/>
        <family val="3"/>
      </rPr>
      <t>　</t>
    </r>
    <r>
      <rPr>
        <sz val="8"/>
        <color indexed="8"/>
        <rFont val="Times New Roman"/>
        <family val="1"/>
      </rPr>
      <t>149</t>
    </r>
  </si>
  <si>
    <r>
      <t>表</t>
    </r>
    <r>
      <rPr>
        <sz val="16"/>
        <color indexed="8"/>
        <rFont val="Times New Roman"/>
        <family val="1"/>
      </rPr>
      <t>38</t>
    </r>
    <r>
      <rPr>
        <sz val="16"/>
        <color indexed="8"/>
        <rFont val="標楷體"/>
        <family val="4"/>
      </rPr>
      <t>　木材生產－用材</t>
    </r>
    <r>
      <rPr>
        <sz val="16"/>
        <color indexed="8"/>
        <rFont val="Times New Roman"/>
        <family val="1"/>
      </rPr>
      <t xml:space="preserve"> (</t>
    </r>
    <r>
      <rPr>
        <sz val="16"/>
        <color indexed="8"/>
        <rFont val="標楷體"/>
        <family val="4"/>
      </rPr>
      <t>續完</t>
    </r>
    <r>
      <rPr>
        <sz val="16"/>
        <color indexed="8"/>
        <rFont val="Times New Roman"/>
        <family val="1"/>
      </rPr>
      <t>)</t>
    </r>
  </si>
  <si>
    <r>
      <t>Unit : m</t>
    </r>
    <r>
      <rPr>
        <vertAlign val="superscript"/>
        <sz val="9"/>
        <color indexed="8"/>
        <rFont val="Times New Roman"/>
        <family val="1"/>
      </rPr>
      <t>3</t>
    </r>
  </si>
  <si>
    <r>
      <t>國</t>
    </r>
    <r>
      <rPr>
        <sz val="10"/>
        <color indexed="8"/>
        <rFont val="Times New Roman"/>
        <family val="1"/>
      </rPr>
      <t xml:space="preserve">                                                                                </t>
    </r>
    <r>
      <rPr>
        <sz val="10"/>
        <color indexed="8"/>
        <rFont val="標楷體"/>
        <family val="4"/>
      </rPr>
      <t>有</t>
    </r>
  </si>
  <si>
    <r>
      <t xml:space="preserve">         </t>
    </r>
    <r>
      <rPr>
        <sz val="10"/>
        <color indexed="8"/>
        <rFont val="標楷體"/>
        <family val="4"/>
      </rPr>
      <t>公　　　　　　　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有</t>
    </r>
    <r>
      <rPr>
        <sz val="8"/>
        <color indexed="8"/>
        <rFont val="細明體"/>
        <family val="3"/>
      </rPr>
      <t>　</t>
    </r>
    <r>
      <rPr>
        <sz val="8"/>
        <color indexed="8"/>
        <rFont val="Times New Roman"/>
        <family val="1"/>
      </rPr>
      <t xml:space="preserve">  </t>
    </r>
    <r>
      <rPr>
        <sz val="9"/>
        <color indexed="8"/>
        <rFont val="Times New Roman"/>
        <family val="1"/>
      </rPr>
      <t>Public</t>
    </r>
  </si>
  <si>
    <r>
      <t xml:space="preserve"> </t>
    </r>
    <r>
      <rPr>
        <sz val="10"/>
        <color indexed="8"/>
        <rFont val="標楷體"/>
        <family val="4"/>
      </rPr>
      <t xml:space="preserve">    私　　  　　　   有</t>
    </r>
    <r>
      <rPr>
        <sz val="8"/>
        <color indexed="8"/>
        <rFont val="細明體"/>
        <family val="3"/>
      </rPr>
      <t>　</t>
    </r>
    <r>
      <rPr>
        <sz val="8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 Private</t>
    </r>
  </si>
  <si>
    <r>
      <t>林 務 局 轄 屬</t>
    </r>
    <r>
      <rPr>
        <sz val="12"/>
        <color indexed="8"/>
        <rFont val="Times New Roman"/>
        <family val="1"/>
      </rPr>
      <t xml:space="preserve">   </t>
    </r>
    <r>
      <rPr>
        <sz val="9"/>
        <color indexed="8"/>
        <rFont val="Times New Roman"/>
        <family val="1"/>
      </rPr>
      <t>Organizations Under F.B.</t>
    </r>
  </si>
  <si>
    <r>
      <t xml:space="preserve">  </t>
    </r>
    <r>
      <rPr>
        <sz val="10"/>
        <color indexed="8"/>
        <rFont val="標楷體"/>
        <family val="4"/>
      </rPr>
      <t>非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林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務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局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轄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屬</t>
    </r>
  </si>
  <si>
    <r>
      <t>合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標楷體"/>
        <family val="4"/>
      </rPr>
      <t>計</t>
    </r>
  </si>
  <si>
    <r>
      <t>針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葉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樹</t>
    </r>
  </si>
  <si>
    <r>
      <t>闊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標楷體"/>
        <family val="4"/>
      </rPr>
      <t>葉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標楷體"/>
        <family val="4"/>
      </rPr>
      <t>樹</t>
    </r>
  </si>
  <si>
    <r>
      <t>民</t>
    </r>
    <r>
      <rPr>
        <sz val="10"/>
        <color indexed="8"/>
        <rFont val="Times New Roman"/>
        <family val="1"/>
      </rPr>
      <t xml:space="preserve">                   </t>
    </r>
    <r>
      <rPr>
        <sz val="10"/>
        <color indexed="8"/>
        <rFont val="標楷體"/>
        <family val="4"/>
      </rPr>
      <t>營</t>
    </r>
    <r>
      <rPr>
        <sz val="10"/>
        <color indexed="8"/>
        <rFont val="Times New Roman"/>
        <family val="1"/>
      </rPr>
      <t xml:space="preserve">      </t>
    </r>
    <r>
      <rPr>
        <sz val="9"/>
        <color indexed="8"/>
        <rFont val="Times New Roman"/>
        <family val="1"/>
      </rPr>
      <t>Private Operating</t>
    </r>
  </si>
  <si>
    <r>
      <t>合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標楷體"/>
        <family val="4"/>
      </rPr>
      <t>計</t>
    </r>
  </si>
  <si>
    <r>
      <t>闊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標楷體"/>
        <family val="4"/>
      </rPr>
      <t>葉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標楷體"/>
        <family val="4"/>
      </rPr>
      <t>樹</t>
    </r>
  </si>
  <si>
    <r>
      <t>小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標楷體"/>
        <family val="4"/>
      </rPr>
      <t>計</t>
    </r>
  </si>
  <si>
    <r>
      <t>闊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葉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樹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</si>
  <si>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 95    </t>
    </r>
    <r>
      <rPr>
        <b/>
        <sz val="10.5"/>
        <color indexed="8"/>
        <rFont val="標楷體"/>
        <family val="4"/>
      </rPr>
      <t>年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</si>
  <si>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 99   </t>
    </r>
    <r>
      <rPr>
        <b/>
        <sz val="10.5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</si>
  <si>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臺閩地區</t>
    </r>
    <r>
      <rPr>
        <b/>
        <sz val="10"/>
        <color indexed="8"/>
        <rFont val="Times New Roman"/>
        <family val="1"/>
      </rPr>
      <t>(</t>
    </r>
    <r>
      <rPr>
        <b/>
        <sz val="9"/>
        <color indexed="8"/>
        <rFont val="Times New Roman"/>
        <family val="1"/>
      </rPr>
      <t>Taiwan-Fuchien Region</t>
    </r>
    <r>
      <rPr>
        <b/>
        <sz val="10"/>
        <color indexed="8"/>
        <rFont val="Times New Roman"/>
        <family val="1"/>
      </rPr>
      <t>)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</si>
  <si>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 100    </t>
    </r>
    <r>
      <rPr>
        <b/>
        <sz val="10.5"/>
        <color indexed="8"/>
        <rFont val="標楷體"/>
        <family val="4"/>
      </rPr>
      <t>年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</si>
  <si>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 101    </t>
    </r>
    <r>
      <rPr>
        <b/>
        <sz val="10.5"/>
        <color indexed="8"/>
        <rFont val="標楷體"/>
        <family val="4"/>
      </rPr>
      <t>年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</si>
  <si>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 102    </t>
    </r>
    <r>
      <rPr>
        <b/>
        <sz val="10.5"/>
        <color indexed="8"/>
        <rFont val="標楷體"/>
        <family val="4"/>
      </rPr>
      <t>年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</si>
  <si>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 103    </t>
    </r>
    <r>
      <rPr>
        <b/>
        <sz val="10.5"/>
        <color indexed="8"/>
        <rFont val="標楷體"/>
        <family val="4"/>
      </rPr>
      <t>年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</si>
  <si>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 104    </t>
    </r>
    <r>
      <rPr>
        <b/>
        <sz val="10.5"/>
        <color indexed="8"/>
        <rFont val="標楷體"/>
        <family val="4"/>
      </rPr>
      <t>年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</si>
  <si>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 105    </t>
    </r>
    <r>
      <rPr>
        <b/>
        <sz val="10.5"/>
        <color indexed="8"/>
        <rFont val="標楷體"/>
        <family val="4"/>
      </rPr>
      <t>年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</si>
  <si>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 107    </t>
    </r>
    <r>
      <rPr>
        <b/>
        <sz val="10.5"/>
        <color indexed="8"/>
        <rFont val="標楷體"/>
        <family val="4"/>
      </rPr>
      <t>年</t>
    </r>
  </si>
  <si>
    <r>
      <rPr>
        <i/>
        <sz val="10.5"/>
        <color indexed="8"/>
        <rFont val="標楷體"/>
        <family val="4"/>
      </rPr>
      <t>上半年計</t>
    </r>
  </si>
  <si>
    <r>
      <rPr>
        <sz val="10.5"/>
        <color indexed="8"/>
        <rFont val="標楷體"/>
        <family val="4"/>
      </rPr>
      <t>第</t>
    </r>
    <r>
      <rPr>
        <sz val="10.5"/>
        <color indexed="8"/>
        <rFont val="Times New Roman"/>
        <family val="1"/>
      </rPr>
      <t>1</t>
    </r>
    <r>
      <rPr>
        <sz val="10.5"/>
        <color indexed="8"/>
        <rFont val="標楷體"/>
        <family val="4"/>
      </rPr>
      <t>季</t>
    </r>
  </si>
  <si>
    <r>
      <rPr>
        <sz val="10.5"/>
        <color indexed="8"/>
        <rFont val="標楷體"/>
        <family val="4"/>
      </rPr>
      <t>第</t>
    </r>
    <r>
      <rPr>
        <sz val="10.5"/>
        <color indexed="8"/>
        <rFont val="Times New Roman"/>
        <family val="1"/>
      </rPr>
      <t>2</t>
    </r>
    <r>
      <rPr>
        <sz val="10.5"/>
        <color indexed="8"/>
        <rFont val="標楷體"/>
        <family val="4"/>
      </rPr>
      <t>季</t>
    </r>
  </si>
  <si>
    <r>
      <rPr>
        <i/>
        <sz val="10.5"/>
        <color indexed="8"/>
        <rFont val="標楷體"/>
        <family val="4"/>
      </rPr>
      <t>下半年計</t>
    </r>
  </si>
  <si>
    <r>
      <rPr>
        <sz val="10.5"/>
        <color indexed="8"/>
        <rFont val="標楷體"/>
        <family val="4"/>
      </rPr>
      <t>第</t>
    </r>
    <r>
      <rPr>
        <sz val="10.5"/>
        <color indexed="8"/>
        <rFont val="Times New Roman"/>
        <family val="1"/>
      </rPr>
      <t>3</t>
    </r>
    <r>
      <rPr>
        <sz val="10.5"/>
        <color indexed="8"/>
        <rFont val="標楷體"/>
        <family val="4"/>
      </rPr>
      <t>季</t>
    </r>
  </si>
  <si>
    <r>
      <rPr>
        <sz val="10.5"/>
        <color indexed="8"/>
        <rFont val="標楷體"/>
        <family val="4"/>
      </rPr>
      <t>第</t>
    </r>
    <r>
      <rPr>
        <sz val="10.5"/>
        <color indexed="8"/>
        <rFont val="Times New Roman"/>
        <family val="1"/>
      </rPr>
      <t>4</t>
    </r>
    <r>
      <rPr>
        <sz val="10.5"/>
        <color indexed="8"/>
        <rFont val="標楷體"/>
        <family val="4"/>
      </rPr>
      <t>季</t>
    </r>
  </si>
  <si>
    <r>
      <t>146</t>
    </r>
    <r>
      <rPr>
        <sz val="8"/>
        <color indexed="8"/>
        <rFont val="標楷體"/>
        <family val="4"/>
      </rPr>
      <t>　林產處分</t>
    </r>
  </si>
  <si>
    <r>
      <t>Disposal of Forest Products</t>
    </r>
    <r>
      <rPr>
        <sz val="8"/>
        <color indexed="8"/>
        <rFont val="細明體"/>
        <family val="3"/>
      </rPr>
      <t>　</t>
    </r>
    <r>
      <rPr>
        <sz val="8"/>
        <color indexed="8"/>
        <rFont val="Times New Roman"/>
        <family val="1"/>
      </rPr>
      <t>147</t>
    </r>
  </si>
  <si>
    <r>
      <t>Unit : m</t>
    </r>
    <r>
      <rPr>
        <vertAlign val="superscript"/>
        <sz val="9"/>
        <color indexed="8"/>
        <rFont val="Times New Roman"/>
        <family val="1"/>
      </rPr>
      <t>3</t>
    </r>
  </si>
  <si>
    <r>
      <t>總</t>
    </r>
    <r>
      <rPr>
        <sz val="10"/>
        <color indexed="8"/>
        <rFont val="Times New Roman"/>
        <family val="1"/>
      </rPr>
      <t xml:space="preserve">               </t>
    </r>
    <r>
      <rPr>
        <sz val="10"/>
        <color indexed="8"/>
        <rFont val="標楷體"/>
        <family val="4"/>
      </rPr>
      <t>計</t>
    </r>
    <r>
      <rPr>
        <sz val="10"/>
        <color indexed="8"/>
        <rFont val="Times New Roman"/>
        <family val="1"/>
      </rPr>
      <t xml:space="preserve">  </t>
    </r>
    <r>
      <rPr>
        <sz val="9"/>
        <color indexed="8"/>
        <rFont val="Times New Roman"/>
        <family val="1"/>
      </rPr>
      <t>Grand  Tota</t>
    </r>
    <r>
      <rPr>
        <sz val="8"/>
        <color indexed="8"/>
        <rFont val="Times New Roman"/>
        <family val="1"/>
      </rPr>
      <t>l</t>
    </r>
  </si>
  <si>
    <r>
      <t xml:space="preserve">                                                 </t>
    </r>
    <r>
      <rPr>
        <sz val="10"/>
        <color indexed="8"/>
        <rFont val="標楷體"/>
        <family val="4"/>
      </rPr>
      <t>有</t>
    </r>
    <r>
      <rPr>
        <sz val="10"/>
        <color indexed="8"/>
        <rFont val="Times New Roman"/>
        <family val="1"/>
      </rPr>
      <t xml:space="preserve">                                                               </t>
    </r>
    <r>
      <rPr>
        <sz val="9"/>
        <color indexed="8"/>
        <rFont val="Times New Roman"/>
        <family val="1"/>
      </rPr>
      <t>National</t>
    </r>
  </si>
  <si>
    <r>
      <t>合</t>
    </r>
    <r>
      <rPr>
        <sz val="10"/>
        <color indexed="8"/>
        <rFont val="Times New Roman"/>
        <family val="1"/>
      </rPr>
      <t xml:space="preserve">      </t>
    </r>
    <r>
      <rPr>
        <sz val="10"/>
        <color indexed="8"/>
        <rFont val="標楷體"/>
        <family val="4"/>
      </rPr>
      <t>計</t>
    </r>
  </si>
  <si>
    <r>
      <t>針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葉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樹</t>
    </r>
  </si>
  <si>
    <r>
      <t>闊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葉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標楷體"/>
        <family val="4"/>
      </rPr>
      <t>樹</t>
    </r>
  </si>
  <si>
    <r>
      <t xml:space="preserve">                               </t>
    </r>
    <r>
      <rPr>
        <sz val="10"/>
        <color indexed="8"/>
        <rFont val="標楷體"/>
        <family val="4"/>
      </rPr>
      <t>林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標楷體"/>
        <family val="4"/>
      </rPr>
      <t>務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標楷體"/>
        <family val="4"/>
      </rPr>
      <t>局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標楷體"/>
        <family val="4"/>
      </rPr>
      <t>轄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標楷體"/>
        <family val="4"/>
      </rPr>
      <t>屬</t>
    </r>
    <r>
      <rPr>
        <sz val="10"/>
        <color indexed="8"/>
        <rFont val="Times New Roman"/>
        <family val="1"/>
      </rPr>
      <t xml:space="preserve">               </t>
    </r>
    <r>
      <rPr>
        <sz val="8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Organizations  Under  F.B.</t>
    </r>
  </si>
  <si>
    <r>
      <t>小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標楷體"/>
        <family val="4"/>
      </rPr>
      <t>計</t>
    </r>
  </si>
  <si>
    <r>
      <t xml:space="preserve">             </t>
    </r>
    <r>
      <rPr>
        <sz val="10"/>
        <color indexed="8"/>
        <rFont val="標楷體"/>
        <family val="4"/>
      </rPr>
      <t>合</t>
    </r>
    <r>
      <rPr>
        <sz val="10"/>
        <color indexed="8"/>
        <rFont val="Times New Roman"/>
        <family val="1"/>
      </rPr>
      <t xml:space="preserve">                            </t>
    </r>
    <r>
      <rPr>
        <sz val="10"/>
        <color indexed="8"/>
        <rFont val="標楷體"/>
        <family val="4"/>
      </rPr>
      <t>計</t>
    </r>
    <r>
      <rPr>
        <sz val="10"/>
        <color indexed="8"/>
        <rFont val="Times New Roman"/>
        <family val="1"/>
      </rPr>
      <t xml:space="preserve">         </t>
    </r>
    <r>
      <rPr>
        <sz val="9"/>
        <color indexed="8"/>
        <rFont val="Times New Roman"/>
        <family val="1"/>
      </rPr>
      <t xml:space="preserve"> Total</t>
    </r>
  </si>
  <si>
    <r>
      <t xml:space="preserve">            </t>
    </r>
    <r>
      <rPr>
        <sz val="10"/>
        <color indexed="8"/>
        <rFont val="標楷體"/>
        <family val="4"/>
      </rPr>
      <t>直</t>
    </r>
    <r>
      <rPr>
        <sz val="10"/>
        <color indexed="8"/>
        <rFont val="Times New Roman"/>
        <family val="1"/>
      </rPr>
      <t xml:space="preserve">                   </t>
    </r>
    <r>
      <rPr>
        <sz val="10"/>
        <color indexed="8"/>
        <rFont val="標楷體"/>
        <family val="4"/>
      </rPr>
      <t>營</t>
    </r>
    <r>
      <rPr>
        <sz val="10"/>
        <color indexed="8"/>
        <rFont val="Times New Roman"/>
        <family val="1"/>
      </rPr>
      <t xml:space="preserve">      </t>
    </r>
    <r>
      <rPr>
        <sz val="9"/>
        <color indexed="8"/>
        <rFont val="Times New Roman"/>
        <family val="1"/>
      </rPr>
      <t>Direct  Operating</t>
    </r>
  </si>
  <si>
    <r>
      <t>闊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葉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標楷體"/>
        <family val="4"/>
      </rPr>
      <t>樹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</si>
  <si>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 95    </t>
    </r>
    <r>
      <rPr>
        <b/>
        <sz val="10.5"/>
        <color indexed="8"/>
        <rFont val="標楷體"/>
        <family val="4"/>
      </rPr>
      <t>年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</si>
  <si>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 99    </t>
    </r>
    <r>
      <rPr>
        <b/>
        <sz val="10.5"/>
        <color indexed="8"/>
        <rFont val="標楷體"/>
        <family val="4"/>
      </rPr>
      <t>年</t>
    </r>
  </si>
  <si>
    <r>
      <rPr>
        <b/>
        <sz val="10"/>
        <color indexed="8"/>
        <rFont val="標楷體"/>
        <family val="4"/>
      </rPr>
      <t>臺閩地區</t>
    </r>
    <r>
      <rPr>
        <b/>
        <sz val="10"/>
        <color indexed="8"/>
        <rFont val="Times New Roman"/>
        <family val="1"/>
      </rPr>
      <t>(</t>
    </r>
    <r>
      <rPr>
        <b/>
        <sz val="9"/>
        <color indexed="8"/>
        <rFont val="Times New Roman"/>
        <family val="1"/>
      </rPr>
      <t>Taiwan-Fuchien Region</t>
    </r>
    <r>
      <rPr>
        <b/>
        <sz val="10"/>
        <color indexed="8"/>
        <rFont val="Times New Roman"/>
        <family val="1"/>
      </rPr>
      <t>)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</si>
  <si>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 100    </t>
    </r>
    <r>
      <rPr>
        <b/>
        <sz val="10.5"/>
        <color indexed="8"/>
        <rFont val="標楷體"/>
        <family val="4"/>
      </rPr>
      <t>年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</si>
  <si>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 101    </t>
    </r>
    <r>
      <rPr>
        <b/>
        <sz val="10.5"/>
        <color indexed="8"/>
        <rFont val="標楷體"/>
        <family val="4"/>
      </rPr>
      <t>年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</si>
  <si>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 102    </t>
    </r>
    <r>
      <rPr>
        <b/>
        <sz val="10.5"/>
        <color indexed="8"/>
        <rFont val="標楷體"/>
        <family val="4"/>
      </rPr>
      <t>年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</si>
  <si>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 103    </t>
    </r>
    <r>
      <rPr>
        <b/>
        <sz val="10.5"/>
        <color indexed="8"/>
        <rFont val="標楷體"/>
        <family val="4"/>
      </rPr>
      <t>年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</si>
  <si>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 104    </t>
    </r>
    <r>
      <rPr>
        <b/>
        <sz val="10.5"/>
        <color indexed="8"/>
        <rFont val="標楷體"/>
        <family val="4"/>
      </rPr>
      <t>年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</si>
  <si>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 105    </t>
    </r>
    <r>
      <rPr>
        <b/>
        <sz val="10.5"/>
        <color indexed="8"/>
        <rFont val="標楷體"/>
        <family val="4"/>
      </rPr>
      <t>年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</si>
  <si>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 107    </t>
    </r>
    <r>
      <rPr>
        <b/>
        <sz val="10.5"/>
        <color indexed="8"/>
        <rFont val="標楷體"/>
        <family val="4"/>
      </rPr>
      <t>年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</si>
  <si>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 106    </t>
    </r>
    <r>
      <rPr>
        <b/>
        <sz val="10.5"/>
        <color indexed="8"/>
        <rFont val="標楷體"/>
        <family val="4"/>
      </rPr>
      <t>年</t>
    </r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</si>
  <si>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 108    </t>
    </r>
    <r>
      <rPr>
        <b/>
        <sz val="10.5"/>
        <color indexed="8"/>
        <rFont val="標楷體"/>
        <family val="4"/>
      </rPr>
      <t>年</t>
    </r>
  </si>
  <si>
    <t>(2019)</t>
  </si>
  <si>
    <r>
      <t xml:space="preserve"> </t>
    </r>
    <r>
      <rPr>
        <b/>
        <sz val="10.5"/>
        <color indexed="8"/>
        <rFont val="標楷體"/>
        <family val="4"/>
      </rPr>
      <t>民</t>
    </r>
    <r>
      <rPr>
        <b/>
        <sz val="10.5"/>
        <color indexed="8"/>
        <rFont val="Times New Roman"/>
        <family val="1"/>
      </rPr>
      <t xml:space="preserve">    </t>
    </r>
    <r>
      <rPr>
        <b/>
        <sz val="10.5"/>
        <color indexed="8"/>
        <rFont val="標楷體"/>
        <family val="4"/>
      </rPr>
      <t>國</t>
    </r>
    <r>
      <rPr>
        <b/>
        <sz val="10.5"/>
        <color indexed="8"/>
        <rFont val="Times New Roman"/>
        <family val="1"/>
      </rPr>
      <t xml:space="preserve">    106    年</t>
    </r>
  </si>
  <si>
    <t>Year, Season</t>
  </si>
  <si>
    <t>年 別 及 季 別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</si>
</sst>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yyyy"/>
    <numFmt numFmtId="210" formatCode="\(yyyy\)"/>
    <numFmt numFmtId="211" formatCode="&quot;(&quot;yyyy&quot;)&quot;"/>
    <numFmt numFmtId="212" formatCode="_-* #\ ###\ ##0.00_-;\-* #\ ###\ ##0.00_-;_-* &quot;-&quot;_-;_-@_-"/>
    <numFmt numFmtId="213" formatCode="_-* #\ ###\ ##0.00_-;\-* #\ ###\ ##0_-;_-* &quot;-&quot;_-;_-@_-"/>
    <numFmt numFmtId="214" formatCode="0.0"/>
    <numFmt numFmtId="215" formatCode="#\ ###\ ###.00"/>
    <numFmt numFmtId="216" formatCode="_-* #.0\ ###\ ##0_-;\-* #.0\ ###\ ##0_-;_-* &quot;-&quot;_-;_-@_-"/>
    <numFmt numFmtId="217" formatCode="0.00_ "/>
    <numFmt numFmtId="218" formatCode="_-* #\ ###\ ##0.00;\-* #\ ###\ ##0.00;_-* &quot;-&quot;_-;_-@_-"/>
    <numFmt numFmtId="219" formatCode="0.0000"/>
    <numFmt numFmtId="220" formatCode="0.000"/>
    <numFmt numFmtId="221" formatCode="##\ ###\ ###.00"/>
  </numFmts>
  <fonts count="10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color indexed="8"/>
      <name val="Times New Roman"/>
      <family val="1"/>
    </font>
    <font>
      <sz val="8"/>
      <color indexed="8"/>
      <name val="標楷體"/>
      <family val="4"/>
    </font>
    <font>
      <sz val="8"/>
      <color indexed="8"/>
      <name val="細明體"/>
      <family val="3"/>
    </font>
    <font>
      <sz val="9"/>
      <color indexed="8"/>
      <name val="Times New Roman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標楷體"/>
      <family val="4"/>
    </font>
    <font>
      <b/>
      <sz val="10"/>
      <color indexed="8"/>
      <name val="Times New Roman"/>
      <family val="1"/>
    </font>
    <font>
      <b/>
      <sz val="10"/>
      <color indexed="8"/>
      <name val="標楷體"/>
      <family val="4"/>
    </font>
    <font>
      <b/>
      <sz val="9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.5"/>
      <color indexed="8"/>
      <name val="標楷體"/>
      <family val="4"/>
    </font>
    <font>
      <i/>
      <sz val="10.5"/>
      <color indexed="8"/>
      <name val="標楷體"/>
      <family val="4"/>
    </font>
    <font>
      <sz val="10.5"/>
      <color indexed="8"/>
      <name val="Times New Roman"/>
      <family val="1"/>
    </font>
    <font>
      <sz val="10.5"/>
      <color indexed="8"/>
      <name val="標楷體"/>
      <family val="4"/>
    </font>
    <font>
      <b/>
      <sz val="9"/>
      <name val="Times New Roman"/>
      <family val="1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標楷體"/>
      <family val="4"/>
    </font>
    <font>
      <sz val="8"/>
      <color indexed="8"/>
      <name val="新細明體"/>
      <family val="1"/>
    </font>
    <font>
      <b/>
      <sz val="8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8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i/>
      <sz val="10.5"/>
      <color indexed="8"/>
      <name val="Times New Roman"/>
      <family val="1"/>
    </font>
    <font>
      <sz val="9"/>
      <color indexed="8"/>
      <name val="新細明體"/>
      <family val="1"/>
    </font>
    <font>
      <sz val="14"/>
      <color indexed="8"/>
      <name val="Times New Roman"/>
      <family val="1"/>
    </font>
    <font>
      <sz val="14"/>
      <color indexed="8"/>
      <name val="新細明體"/>
      <family val="1"/>
    </font>
    <font>
      <sz val="11"/>
      <color indexed="8"/>
      <name val="Times New Roman"/>
      <family val="1"/>
    </font>
    <font>
      <sz val="11"/>
      <color indexed="8"/>
      <name val="新細明體"/>
      <family val="1"/>
    </font>
    <font>
      <sz val="13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.5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新細明體"/>
      <family val="1"/>
    </font>
    <font>
      <sz val="9"/>
      <color theme="1"/>
      <name val="Times New Roman"/>
      <family val="1"/>
    </font>
    <font>
      <sz val="9"/>
      <color theme="1"/>
      <name val="標楷體"/>
      <family val="4"/>
    </font>
    <font>
      <sz val="10"/>
      <color theme="1"/>
      <name val="Times New Roman"/>
      <family val="1"/>
    </font>
    <font>
      <sz val="8"/>
      <color theme="1"/>
      <name val="標楷體"/>
      <family val="4"/>
    </font>
    <font>
      <sz val="12"/>
      <color theme="1"/>
      <name val="Times New Roman"/>
      <family val="1"/>
    </font>
    <font>
      <sz val="10"/>
      <color theme="1"/>
      <name val="標楷體"/>
      <family val="4"/>
    </font>
    <font>
      <sz val="8"/>
      <color theme="1"/>
      <name val="新細明體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9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theme="1"/>
      <name val="新細明體"/>
      <family val="1"/>
    </font>
    <font>
      <sz val="10.5"/>
      <color theme="1"/>
      <name val="Times New Roman"/>
      <family val="1"/>
    </font>
    <font>
      <sz val="12"/>
      <color theme="1"/>
      <name val="標楷體"/>
      <family val="4"/>
    </font>
    <font>
      <i/>
      <sz val="10.5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1"/>
    </font>
    <font>
      <sz val="11"/>
      <color theme="1"/>
      <name val="Times New Roman"/>
      <family val="1"/>
    </font>
    <font>
      <sz val="11"/>
      <color theme="1"/>
      <name val="新細明體"/>
      <family val="1"/>
    </font>
    <font>
      <sz val="16"/>
      <color theme="1"/>
      <name val="標楷體"/>
      <family val="4"/>
    </font>
    <font>
      <sz val="13"/>
      <color theme="1"/>
      <name val="標楷體"/>
      <family val="4"/>
    </font>
    <font>
      <sz val="10"/>
      <color theme="1"/>
      <name val="新細明體"/>
      <family val="1"/>
    </font>
    <font>
      <sz val="9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0" borderId="1" applyNumberFormat="0" applyFill="0" applyAlignment="0" applyProtection="0"/>
    <xf numFmtId="0" fontId="61" fillId="21" borderId="0" applyNumberFormat="0" applyBorder="0" applyAlignment="0" applyProtection="0"/>
    <xf numFmtId="9" fontId="0" fillId="0" borderId="0" applyFont="0" applyFill="0" applyBorder="0" applyAlignment="0" applyProtection="0"/>
    <xf numFmtId="0" fontId="6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2" applyNumberFormat="0" applyAlignment="0" applyProtection="0"/>
    <xf numFmtId="0" fontId="70" fillId="22" borderId="8" applyNumberFormat="0" applyAlignment="0" applyProtection="0"/>
    <xf numFmtId="0" fontId="71" fillId="31" borderId="9" applyNumberFormat="0" applyAlignment="0" applyProtection="0"/>
    <xf numFmtId="0" fontId="72" fillId="32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74" fillId="0" borderId="0" xfId="0" applyFont="1" applyFill="1" applyBorder="1" applyAlignment="1" applyProtection="1">
      <alignment horizontal="distributed" vertical="center" wrapText="1"/>
      <protection locked="0"/>
    </xf>
    <xf numFmtId="221" fontId="23" fillId="0" borderId="0" xfId="0" applyNumberFormat="1" applyFont="1" applyFill="1" applyAlignment="1" applyProtection="1">
      <alignment horizontal="right" vertical="center" wrapText="1"/>
      <protection/>
    </xf>
    <xf numFmtId="218" fontId="23" fillId="0" borderId="0" xfId="0" applyNumberFormat="1" applyFont="1" applyFill="1" applyAlignment="1" applyProtection="1">
      <alignment horizontal="right" vertical="center" wrapText="1"/>
      <protection/>
    </xf>
    <xf numFmtId="0" fontId="75" fillId="0" borderId="0" xfId="0" applyFont="1" applyFill="1" applyAlignment="1" applyProtection="1">
      <alignment/>
      <protection locked="0"/>
    </xf>
    <xf numFmtId="0" fontId="76" fillId="0" borderId="0" xfId="0" applyFont="1" applyFill="1" applyAlignment="1" applyProtection="1">
      <alignment/>
      <protection locked="0"/>
    </xf>
    <xf numFmtId="0" fontId="75" fillId="0" borderId="0" xfId="0" applyFont="1" applyFill="1" applyAlignment="1" applyProtection="1">
      <alignment horizontal="right"/>
      <protection locked="0"/>
    </xf>
    <xf numFmtId="0" fontId="77" fillId="0" borderId="0" xfId="0" applyFont="1" applyFill="1" applyAlignment="1" applyProtection="1">
      <alignment/>
      <protection locked="0"/>
    </xf>
    <xf numFmtId="0" fontId="78" fillId="0" borderId="0" xfId="0" applyFont="1" applyFill="1" applyAlignment="1" applyProtection="1">
      <alignment horizontal="left"/>
      <protection locked="0"/>
    </xf>
    <xf numFmtId="0" fontId="76" fillId="0" borderId="0" xfId="0" applyFont="1" applyFill="1" applyAlignment="1" applyProtection="1">
      <alignment horizontal="left"/>
      <protection locked="0"/>
    </xf>
    <xf numFmtId="0" fontId="79" fillId="0" borderId="0" xfId="0" applyFont="1" applyFill="1" applyBorder="1" applyAlignment="1" applyProtection="1">
      <alignment horizontal="left" vertical="center"/>
      <protection locked="0"/>
    </xf>
    <xf numFmtId="0" fontId="77" fillId="0" borderId="0" xfId="0" applyFont="1" applyFill="1" applyAlignment="1" applyProtection="1">
      <alignment horizontal="right" vertical="center"/>
      <protection locked="0"/>
    </xf>
    <xf numFmtId="0" fontId="80" fillId="0" borderId="0" xfId="0" applyFont="1" applyFill="1" applyAlignment="1" applyProtection="1">
      <alignment horizontal="left"/>
      <protection locked="0"/>
    </xf>
    <xf numFmtId="0" fontId="75" fillId="0" borderId="0" xfId="0" applyFont="1" applyFill="1" applyAlignment="1" applyProtection="1">
      <alignment horizontal="left" vertical="center"/>
      <protection locked="0"/>
    </xf>
    <xf numFmtId="0" fontId="81" fillId="0" borderId="10" xfId="0" applyFont="1" applyFill="1" applyBorder="1" applyAlignment="1" applyProtection="1">
      <alignment/>
      <protection locked="0"/>
    </xf>
    <xf numFmtId="0" fontId="76" fillId="0" borderId="11" xfId="0" applyFont="1" applyFill="1" applyBorder="1" applyAlignment="1" applyProtection="1">
      <alignment/>
      <protection locked="0"/>
    </xf>
    <xf numFmtId="0" fontId="77" fillId="0" borderId="12" xfId="0" applyFont="1" applyFill="1" applyBorder="1" applyAlignment="1" applyProtection="1">
      <alignment horizontal="center"/>
      <protection locked="0"/>
    </xf>
    <xf numFmtId="0" fontId="75" fillId="0" borderId="12" xfId="0" applyFont="1" applyFill="1" applyBorder="1" applyAlignment="1" applyProtection="1">
      <alignment horizontal="center"/>
      <protection locked="0"/>
    </xf>
    <xf numFmtId="0" fontId="82" fillId="0" borderId="13" xfId="0" applyFont="1" applyFill="1" applyBorder="1" applyAlignment="1" applyProtection="1">
      <alignment horizontal="center"/>
      <protection locked="0"/>
    </xf>
    <xf numFmtId="0" fontId="82" fillId="0" borderId="14" xfId="0" applyFont="1" applyFill="1" applyBorder="1" applyAlignment="1" applyProtection="1">
      <alignment horizontal="center"/>
      <protection locked="0"/>
    </xf>
    <xf numFmtId="0" fontId="76" fillId="0" borderId="0" xfId="0" applyFont="1" applyFill="1" applyBorder="1" applyAlignment="1" applyProtection="1">
      <alignment/>
      <protection locked="0"/>
    </xf>
    <xf numFmtId="0" fontId="76" fillId="0" borderId="15" xfId="0" applyFont="1" applyFill="1" applyBorder="1" applyAlignment="1" applyProtection="1">
      <alignment/>
      <protection locked="0"/>
    </xf>
    <xf numFmtId="0" fontId="82" fillId="0" borderId="16" xfId="0" applyFont="1" applyFill="1" applyBorder="1" applyAlignment="1" applyProtection="1">
      <alignment horizontal="center"/>
      <protection locked="0"/>
    </xf>
    <xf numFmtId="0" fontId="82" fillId="0" borderId="15" xfId="0" applyFont="1" applyFill="1" applyBorder="1" applyAlignment="1" applyProtection="1">
      <alignment horizontal="center"/>
      <protection locked="0"/>
    </xf>
    <xf numFmtId="0" fontId="80" fillId="0" borderId="13" xfId="0" applyFont="1" applyFill="1" applyBorder="1" applyAlignment="1" applyProtection="1">
      <alignment horizontal="left"/>
      <protection locked="0"/>
    </xf>
    <xf numFmtId="0" fontId="79" fillId="0" borderId="13" xfId="0" applyFont="1" applyFill="1" applyBorder="1" applyAlignment="1" applyProtection="1">
      <alignment horizontal="left" vertical="center"/>
      <protection locked="0"/>
    </xf>
    <xf numFmtId="0" fontId="82" fillId="0" borderId="13" xfId="0" applyFont="1" applyFill="1" applyBorder="1" applyAlignment="1" applyProtection="1">
      <alignment horizontal="left" vertical="center"/>
      <protection locked="0"/>
    </xf>
    <xf numFmtId="0" fontId="82" fillId="0" borderId="14" xfId="0" applyFont="1" applyFill="1" applyBorder="1" applyAlignment="1" applyProtection="1">
      <alignment horizontal="left" vertical="center"/>
      <protection locked="0"/>
    </xf>
    <xf numFmtId="0" fontId="76" fillId="0" borderId="13" xfId="0" applyFont="1" applyFill="1" applyBorder="1" applyAlignment="1" applyProtection="1">
      <alignment/>
      <protection locked="0"/>
    </xf>
    <xf numFmtId="0" fontId="76" fillId="0" borderId="17" xfId="0" applyFont="1" applyFill="1" applyBorder="1" applyAlignment="1" applyProtection="1">
      <alignment/>
      <protection locked="0"/>
    </xf>
    <xf numFmtId="0" fontId="76" fillId="0" borderId="18" xfId="0" applyFont="1" applyFill="1" applyBorder="1" applyAlignment="1" applyProtection="1">
      <alignment/>
      <protection locked="0"/>
    </xf>
    <xf numFmtId="0" fontId="77" fillId="0" borderId="19" xfId="0" applyFont="1" applyFill="1" applyBorder="1" applyAlignment="1" applyProtection="1">
      <alignment horizontal="center"/>
      <protection locked="0"/>
    </xf>
    <xf numFmtId="0" fontId="77" fillId="0" borderId="18" xfId="0" applyFont="1" applyFill="1" applyBorder="1" applyAlignment="1" applyProtection="1">
      <alignment horizontal="center"/>
      <protection locked="0"/>
    </xf>
    <xf numFmtId="0" fontId="77" fillId="0" borderId="20" xfId="0" applyFont="1" applyFill="1" applyBorder="1" applyAlignment="1" applyProtection="1">
      <alignment horizontal="center"/>
      <protection locked="0"/>
    </xf>
    <xf numFmtId="0" fontId="77" fillId="0" borderId="0" xfId="0" applyFont="1" applyFill="1" applyBorder="1" applyAlignment="1" applyProtection="1">
      <alignment horizontal="center"/>
      <protection locked="0"/>
    </xf>
    <xf numFmtId="0" fontId="83" fillId="0" borderId="0" xfId="0" applyFont="1" applyFill="1" applyAlignment="1" applyProtection="1">
      <alignment/>
      <protection locked="0"/>
    </xf>
    <xf numFmtId="0" fontId="84" fillId="0" borderId="15" xfId="0" applyFont="1" applyFill="1" applyBorder="1" applyAlignment="1" applyProtection="1" quotePrefix="1">
      <alignment horizontal="distributed" vertical="center"/>
      <protection locked="0"/>
    </xf>
    <xf numFmtId="0" fontId="85" fillId="0" borderId="0" xfId="0" applyFont="1" applyFill="1" applyAlignment="1" applyProtection="1">
      <alignment horizontal="right" vertical="center" wrapText="1"/>
      <protection locked="0"/>
    </xf>
    <xf numFmtId="0" fontId="81" fillId="0" borderId="0" xfId="0" applyFont="1" applyFill="1" applyAlignment="1" applyProtection="1">
      <alignment/>
      <protection locked="0"/>
    </xf>
    <xf numFmtId="0" fontId="86" fillId="0" borderId="0" xfId="0" applyFont="1" applyFill="1" applyAlignment="1" applyProtection="1">
      <alignment horizontal="right" vertical="center" wrapText="1"/>
      <protection locked="0"/>
    </xf>
    <xf numFmtId="215" fontId="85" fillId="0" borderId="0" xfId="0" applyNumberFormat="1" applyFont="1" applyFill="1" applyAlignment="1" applyProtection="1">
      <alignment horizontal="right" vertical="center" wrapText="1"/>
      <protection locked="0"/>
    </xf>
    <xf numFmtId="215" fontId="86" fillId="0" borderId="0" xfId="0" applyNumberFormat="1" applyFont="1" applyFill="1" applyAlignment="1" applyProtection="1">
      <alignment horizontal="right" vertical="center" wrapText="1"/>
      <protection locked="0"/>
    </xf>
    <xf numFmtId="215" fontId="85" fillId="0" borderId="0" xfId="0" applyNumberFormat="1" applyFont="1" applyFill="1" applyAlignment="1" applyProtection="1">
      <alignment horizontal="right" vertical="center" wrapText="1"/>
      <protection/>
    </xf>
    <xf numFmtId="218" fontId="87" fillId="0" borderId="0" xfId="0" applyNumberFormat="1" applyFont="1" applyFill="1" applyAlignment="1" applyProtection="1">
      <alignment horizontal="right" vertical="center" wrapText="1"/>
      <protection/>
    </xf>
    <xf numFmtId="218" fontId="85" fillId="0" borderId="0" xfId="0" applyNumberFormat="1" applyFont="1" applyFill="1" applyAlignment="1" applyProtection="1">
      <alignment horizontal="right" vertical="center" wrapText="1"/>
      <protection/>
    </xf>
    <xf numFmtId="218" fontId="87" fillId="0" borderId="0" xfId="0" applyNumberFormat="1" applyFont="1" applyFill="1" applyAlignment="1" applyProtection="1">
      <alignment horizontal="right" vertical="center" wrapText="1"/>
      <protection locked="0"/>
    </xf>
    <xf numFmtId="43" fontId="76" fillId="0" borderId="0" xfId="0" applyNumberFormat="1" applyFont="1" applyFill="1" applyAlignment="1" applyProtection="1">
      <alignment/>
      <protection locked="0"/>
    </xf>
    <xf numFmtId="217" fontId="76" fillId="0" borderId="0" xfId="0" applyNumberFormat="1" applyFont="1" applyFill="1" applyAlignment="1" applyProtection="1">
      <alignment/>
      <protection locked="0"/>
    </xf>
    <xf numFmtId="218" fontId="88" fillId="0" borderId="0" xfId="0" applyNumberFormat="1" applyFont="1" applyFill="1" applyAlignment="1" applyProtection="1">
      <alignment horizontal="right" vertical="center" wrapText="1"/>
      <protection/>
    </xf>
    <xf numFmtId="0" fontId="89" fillId="0" borderId="0" xfId="0" applyFont="1" applyFill="1" applyAlignment="1" applyProtection="1">
      <alignment/>
      <protection locked="0"/>
    </xf>
    <xf numFmtId="0" fontId="90" fillId="0" borderId="0" xfId="0" applyFont="1" applyFill="1" applyAlignment="1" applyProtection="1">
      <alignment/>
      <protection locked="0"/>
    </xf>
    <xf numFmtId="0" fontId="91" fillId="0" borderId="0" xfId="0" applyFont="1" applyFill="1" applyAlignment="1" applyProtection="1">
      <alignment horizontal="distributed" vertical="center" wrapText="1" indent="2"/>
      <protection locked="0"/>
    </xf>
    <xf numFmtId="0" fontId="75" fillId="0" borderId="15" xfId="0" applyFont="1" applyFill="1" applyBorder="1" applyAlignment="1" applyProtection="1">
      <alignment horizontal="center" vertical="center" wrapText="1"/>
      <protection locked="0"/>
    </xf>
    <xf numFmtId="0" fontId="92" fillId="0" borderId="17" xfId="0" applyFont="1" applyFill="1" applyBorder="1" applyAlignment="1" applyProtection="1">
      <alignment horizontal="distributed" vertical="top" wrapText="1"/>
      <protection locked="0"/>
    </xf>
    <xf numFmtId="0" fontId="79" fillId="0" borderId="18" xfId="0" applyFont="1" applyFill="1" applyBorder="1" applyAlignment="1" applyProtection="1">
      <alignment horizontal="center" vertical="top" wrapText="1"/>
      <protection locked="0"/>
    </xf>
    <xf numFmtId="0" fontId="77" fillId="0" borderId="17" xfId="0" applyFont="1" applyFill="1" applyBorder="1" applyAlignment="1" applyProtection="1">
      <alignment horizontal="right" vertical="top" wrapText="1"/>
      <protection locked="0"/>
    </xf>
    <xf numFmtId="0" fontId="82" fillId="0" borderId="0" xfId="0" applyFont="1" applyFill="1" applyBorder="1" applyAlignment="1" applyProtection="1">
      <alignment horizontal="center"/>
      <protection locked="0"/>
    </xf>
    <xf numFmtId="0" fontId="82" fillId="0" borderId="14" xfId="0" applyFont="1" applyFill="1" applyBorder="1" applyAlignment="1" applyProtection="1">
      <alignment/>
      <protection locked="0"/>
    </xf>
    <xf numFmtId="0" fontId="77" fillId="0" borderId="14" xfId="0" applyFont="1" applyFill="1" applyBorder="1" applyAlignment="1" applyProtection="1">
      <alignment horizontal="center"/>
      <protection locked="0"/>
    </xf>
    <xf numFmtId="0" fontId="77" fillId="0" borderId="13" xfId="0" applyFont="1" applyFill="1" applyBorder="1" applyAlignment="1" applyProtection="1">
      <alignment horizontal="center"/>
      <protection locked="0"/>
    </xf>
    <xf numFmtId="0" fontId="77" fillId="0" borderId="17" xfId="0" applyFont="1" applyFill="1" applyBorder="1" applyAlignment="1" applyProtection="1">
      <alignment horizontal="center"/>
      <protection locked="0"/>
    </xf>
    <xf numFmtId="0" fontId="75" fillId="0" borderId="0" xfId="0" applyFont="1" applyFill="1" applyAlignment="1" applyProtection="1">
      <alignment horizontal="right" vertical="center" wrapText="1"/>
      <protection locked="0"/>
    </xf>
    <xf numFmtId="221" fontId="22" fillId="0" borderId="0" xfId="0" applyNumberFormat="1" applyFont="1" applyFill="1" applyAlignment="1" applyProtection="1">
      <alignment horizontal="right" vertical="center" wrapText="1"/>
      <protection/>
    </xf>
    <xf numFmtId="221" fontId="22" fillId="0" borderId="0" xfId="0" applyNumberFormat="1" applyFont="1" applyFill="1" applyAlignment="1" applyProtection="1">
      <alignment horizontal="right" vertical="center" wrapText="1"/>
      <protection locked="0"/>
    </xf>
    <xf numFmtId="0" fontId="76" fillId="0" borderId="0" xfId="0" applyNumberFormat="1" applyFont="1" applyFill="1" applyAlignment="1" applyProtection="1">
      <alignment/>
      <protection locked="0"/>
    </xf>
    <xf numFmtId="0" fontId="93" fillId="0" borderId="0" xfId="0" applyFont="1" applyFill="1" applyBorder="1" applyAlignment="1" applyProtection="1">
      <alignment horizontal="distributed" vertical="center" wrapText="1" indent="1"/>
      <protection locked="0"/>
    </xf>
    <xf numFmtId="0" fontId="93" fillId="0" borderId="15" xfId="0" applyFont="1" applyFill="1" applyBorder="1" applyAlignment="1" applyProtection="1">
      <alignment horizontal="distributed" vertical="center" wrapText="1" indent="1"/>
      <protection locked="0"/>
    </xf>
    <xf numFmtId="0" fontId="81" fillId="0" borderId="0" xfId="0" applyFont="1" applyFill="1" applyBorder="1" applyAlignment="1" applyProtection="1">
      <alignment horizontal="justify" vertical="center" wrapText="1"/>
      <protection locked="0"/>
    </xf>
    <xf numFmtId="0" fontId="81" fillId="0" borderId="15" xfId="0" applyFont="1" applyFill="1" applyBorder="1" applyAlignment="1" applyProtection="1">
      <alignment horizontal="justify" vertical="center" wrapText="1"/>
      <protection locked="0"/>
    </xf>
    <xf numFmtId="0" fontId="94" fillId="0" borderId="0" xfId="0" applyFont="1" applyFill="1" applyAlignment="1" applyProtection="1">
      <alignment horizontal="center"/>
      <protection locked="0"/>
    </xf>
    <xf numFmtId="0" fontId="95" fillId="0" borderId="0" xfId="0" applyFont="1" applyFill="1" applyAlignment="1" applyProtection="1">
      <alignment horizontal="center"/>
      <protection locked="0"/>
    </xf>
    <xf numFmtId="0" fontId="96" fillId="0" borderId="0" xfId="0" applyFont="1" applyFill="1" applyAlignment="1" applyProtection="1">
      <alignment horizontal="center"/>
      <protection locked="0"/>
    </xf>
    <xf numFmtId="0" fontId="97" fillId="0" borderId="0" xfId="0" applyFont="1" applyFill="1" applyAlignment="1" applyProtection="1">
      <alignment horizontal="center"/>
      <protection locked="0"/>
    </xf>
    <xf numFmtId="0" fontId="98" fillId="0" borderId="0" xfId="0" applyFont="1" applyFill="1" applyAlignment="1" applyProtection="1">
      <alignment horizontal="center"/>
      <protection locked="0"/>
    </xf>
    <xf numFmtId="0" fontId="99" fillId="0" borderId="0" xfId="0" applyFont="1" applyFill="1" applyAlignment="1" applyProtection="1">
      <alignment horizontal="center"/>
      <protection locked="0"/>
    </xf>
    <xf numFmtId="0" fontId="82" fillId="0" borderId="21" xfId="0" applyFont="1" applyFill="1" applyBorder="1" applyAlignment="1" applyProtection="1">
      <alignment horizontal="center"/>
      <protection locked="0"/>
    </xf>
    <xf numFmtId="0" fontId="82" fillId="0" borderId="22" xfId="0" applyFont="1" applyFill="1" applyBorder="1" applyAlignment="1" applyProtection="1">
      <alignment horizontal="center"/>
      <protection locked="0"/>
    </xf>
    <xf numFmtId="0" fontId="82" fillId="0" borderId="12" xfId="0" applyFont="1" applyFill="1" applyBorder="1" applyAlignment="1" applyProtection="1">
      <alignment horizontal="center"/>
      <protection locked="0"/>
    </xf>
    <xf numFmtId="0" fontId="79" fillId="0" borderId="22" xfId="0" applyFont="1" applyFill="1" applyBorder="1" applyAlignment="1" applyProtection="1">
      <alignment horizontal="left"/>
      <protection locked="0"/>
    </xf>
    <xf numFmtId="0" fontId="75" fillId="0" borderId="22" xfId="0" applyFont="1" applyFill="1" applyBorder="1" applyAlignment="1" applyProtection="1">
      <alignment horizontal="left"/>
      <protection locked="0"/>
    </xf>
    <xf numFmtId="0" fontId="82" fillId="0" borderId="0" xfId="0" applyFont="1" applyFill="1" applyBorder="1" applyAlignment="1" applyProtection="1">
      <alignment horizontal="center"/>
      <protection locked="0"/>
    </xf>
    <xf numFmtId="0" fontId="100" fillId="0" borderId="15" xfId="0" applyFont="1" applyFill="1" applyBorder="1" applyAlignment="1" applyProtection="1">
      <alignment horizontal="center"/>
      <protection locked="0"/>
    </xf>
    <xf numFmtId="0" fontId="79" fillId="0" borderId="21" xfId="0" applyFont="1" applyFill="1" applyBorder="1" applyAlignment="1" applyProtection="1">
      <alignment horizontal="left"/>
      <protection locked="0"/>
    </xf>
    <xf numFmtId="0" fontId="79" fillId="0" borderId="21" xfId="0" applyFont="1" applyFill="1" applyBorder="1" applyAlignment="1" applyProtection="1">
      <alignment horizontal="left" vertical="center"/>
      <protection locked="0"/>
    </xf>
    <xf numFmtId="0" fontId="82" fillId="0" borderId="22" xfId="0" applyFont="1" applyFill="1" applyBorder="1" applyAlignment="1" applyProtection="1">
      <alignment horizontal="left" vertical="center"/>
      <protection locked="0"/>
    </xf>
    <xf numFmtId="0" fontId="82" fillId="0" borderId="12" xfId="0" applyFont="1" applyFill="1" applyBorder="1" applyAlignment="1" applyProtection="1">
      <alignment horizontal="left" vertical="center"/>
      <protection locked="0"/>
    </xf>
    <xf numFmtId="0" fontId="84" fillId="0" borderId="0" xfId="0" applyFont="1" applyFill="1" applyBorder="1" applyAlignment="1" applyProtection="1">
      <alignment/>
      <protection locked="0"/>
    </xf>
    <xf numFmtId="0" fontId="84" fillId="0" borderId="15" xfId="0" applyFont="1" applyFill="1" applyBorder="1" applyAlignment="1" applyProtection="1">
      <alignment/>
      <protection locked="0"/>
    </xf>
    <xf numFmtId="0" fontId="80" fillId="0" borderId="22" xfId="0" applyFont="1" applyFill="1" applyBorder="1" applyAlignment="1" applyProtection="1">
      <alignment horizontal="left"/>
      <protection locked="0"/>
    </xf>
    <xf numFmtId="0" fontId="80" fillId="0" borderId="12" xfId="0" applyFont="1" applyFill="1" applyBorder="1" applyAlignment="1" applyProtection="1">
      <alignment horizontal="left"/>
      <protection locked="0"/>
    </xf>
    <xf numFmtId="0" fontId="77" fillId="0" borderId="0" xfId="0" applyFont="1" applyFill="1" applyBorder="1" applyAlignment="1" applyProtection="1">
      <alignment horizontal="center"/>
      <protection locked="0"/>
    </xf>
    <xf numFmtId="0" fontId="101" fillId="0" borderId="15" xfId="0" applyFont="1" applyFill="1" applyBorder="1" applyAlignment="1" applyProtection="1">
      <alignment horizontal="center"/>
      <protection locked="0"/>
    </xf>
    <xf numFmtId="0" fontId="75" fillId="0" borderId="21" xfId="0" applyFont="1" applyFill="1" applyBorder="1" applyAlignment="1" applyProtection="1">
      <alignment horizontal="left"/>
      <protection locked="0"/>
    </xf>
    <xf numFmtId="0" fontId="79" fillId="0" borderId="21" xfId="0" applyFont="1" applyFill="1" applyBorder="1" applyAlignment="1" applyProtection="1">
      <alignment horizontal="center"/>
      <protection locked="0"/>
    </xf>
    <xf numFmtId="0" fontId="76" fillId="0" borderId="22" xfId="0" applyFont="1" applyFill="1" applyBorder="1" applyAlignment="1" applyProtection="1">
      <alignment horizontal="center"/>
      <protection locked="0"/>
    </xf>
    <xf numFmtId="0" fontId="76" fillId="0" borderId="12" xfId="0" applyFont="1" applyFill="1" applyBorder="1" applyAlignment="1" applyProtection="1">
      <alignment horizontal="center"/>
      <protection locked="0"/>
    </xf>
    <xf numFmtId="0" fontId="75" fillId="0" borderId="12" xfId="0" applyFont="1" applyFill="1" applyBorder="1" applyAlignment="1" applyProtection="1">
      <alignment horizontal="left"/>
      <protection locked="0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5"/>
  <sheetViews>
    <sheetView view="pageBreakPreview" zoomScale="85" zoomScaleNormal="85" zoomScaleSheetLayoutView="85" zoomScalePageLayoutView="0" workbookViewId="0" topLeftCell="A1">
      <selection activeCell="A10" sqref="A10:B10"/>
    </sheetView>
  </sheetViews>
  <sheetFormatPr defaultColWidth="9.00390625" defaultRowHeight="16.5"/>
  <cols>
    <col min="1" max="1" width="18.625" style="5" customWidth="1"/>
    <col min="2" max="2" width="8.50390625" style="5" customWidth="1"/>
    <col min="3" max="3" width="10.50390625" style="5" customWidth="1"/>
    <col min="4" max="5" width="10.375" style="5" customWidth="1"/>
    <col min="6" max="6" width="10.50390625" style="5" customWidth="1"/>
    <col min="7" max="7" width="10.25390625" style="5" customWidth="1"/>
    <col min="8" max="8" width="11.25390625" style="5" customWidth="1"/>
    <col min="9" max="9" width="11.375" style="5" customWidth="1"/>
    <col min="10" max="12" width="11.25390625" style="5" customWidth="1"/>
    <col min="13" max="14" width="11.375" style="5" customWidth="1"/>
    <col min="15" max="15" width="9.00390625" style="5" customWidth="1"/>
    <col min="16" max="16" width="9.625" style="5" bestFit="1" customWidth="1"/>
    <col min="17" max="16384" width="9.00390625" style="5" customWidth="1"/>
  </cols>
  <sheetData>
    <row r="1" spans="1:14" ht="10.5" customHeight="1">
      <c r="A1" s="4" t="s">
        <v>70</v>
      </c>
      <c r="N1" s="6" t="s">
        <v>71</v>
      </c>
    </row>
    <row r="2" ht="6" customHeight="1">
      <c r="A2" s="7"/>
    </row>
    <row r="3" ht="10.5" customHeight="1"/>
    <row r="4" spans="1:14" ht="27" customHeight="1">
      <c r="A4" s="73" t="s">
        <v>31</v>
      </c>
      <c r="B4" s="73"/>
      <c r="C4" s="73"/>
      <c r="D4" s="73"/>
      <c r="E4" s="73"/>
      <c r="F4" s="73"/>
      <c r="G4" s="73"/>
      <c r="H4" s="69" t="s">
        <v>32</v>
      </c>
      <c r="I4" s="70"/>
      <c r="J4" s="70"/>
      <c r="K4" s="70"/>
      <c r="L4" s="70"/>
      <c r="M4" s="70"/>
      <c r="N4" s="70"/>
    </row>
    <row r="5" ht="14.25" customHeight="1"/>
    <row r="6" spans="1:14" ht="18.75" customHeight="1">
      <c r="A6" s="74" t="s">
        <v>9</v>
      </c>
      <c r="B6" s="74"/>
      <c r="C6" s="74"/>
      <c r="D6" s="74"/>
      <c r="E6" s="74"/>
      <c r="F6" s="74"/>
      <c r="G6" s="74"/>
      <c r="H6" s="71" t="s">
        <v>10</v>
      </c>
      <c r="I6" s="72"/>
      <c r="J6" s="72"/>
      <c r="K6" s="72"/>
      <c r="L6" s="72"/>
      <c r="M6" s="72"/>
      <c r="N6" s="72"/>
    </row>
    <row r="7" spans="1:14" s="9" customFormat="1" ht="12.75" customHeight="1">
      <c r="A7" s="8" t="s">
        <v>20</v>
      </c>
      <c r="L7" s="10"/>
      <c r="M7" s="10"/>
      <c r="N7" s="11" t="s">
        <v>72</v>
      </c>
    </row>
    <row r="8" spans="1:14" s="9" customFormat="1" ht="3" customHeight="1">
      <c r="A8" s="12"/>
      <c r="L8" s="10"/>
      <c r="M8" s="10"/>
      <c r="N8" s="13"/>
    </row>
    <row r="9" spans="1:14" ht="14.25" customHeight="1">
      <c r="A9" s="14"/>
      <c r="B9" s="15"/>
      <c r="C9" s="75" t="s">
        <v>73</v>
      </c>
      <c r="D9" s="76"/>
      <c r="E9" s="77"/>
      <c r="F9" s="75" t="s">
        <v>5</v>
      </c>
      <c r="G9" s="76"/>
      <c r="H9" s="78" t="s">
        <v>74</v>
      </c>
      <c r="I9" s="79"/>
      <c r="J9" s="79"/>
      <c r="K9" s="79"/>
      <c r="L9" s="79"/>
      <c r="M9" s="79"/>
      <c r="N9" s="79"/>
    </row>
    <row r="10" spans="1:14" ht="14.25" customHeight="1">
      <c r="A10" s="80" t="s">
        <v>98</v>
      </c>
      <c r="B10" s="81"/>
      <c r="C10" s="19" t="s">
        <v>75</v>
      </c>
      <c r="D10" s="22" t="s">
        <v>76</v>
      </c>
      <c r="E10" s="56" t="s">
        <v>77</v>
      </c>
      <c r="F10" s="75" t="s">
        <v>6</v>
      </c>
      <c r="G10" s="76"/>
      <c r="H10" s="16" t="s">
        <v>14</v>
      </c>
      <c r="I10" s="82" t="s">
        <v>78</v>
      </c>
      <c r="J10" s="79"/>
      <c r="K10" s="79"/>
      <c r="L10" s="79"/>
      <c r="M10" s="79"/>
      <c r="N10" s="79"/>
    </row>
    <row r="11" spans="1:14" ht="14.25" customHeight="1">
      <c r="A11" s="20"/>
      <c r="B11" s="21"/>
      <c r="C11" s="57"/>
      <c r="D11" s="18"/>
      <c r="E11" s="56"/>
      <c r="F11" s="22" t="s">
        <v>79</v>
      </c>
      <c r="G11" s="22" t="s">
        <v>76</v>
      </c>
      <c r="H11" s="23" t="s">
        <v>77</v>
      </c>
      <c r="I11" s="82" t="s">
        <v>80</v>
      </c>
      <c r="J11" s="88"/>
      <c r="K11" s="89"/>
      <c r="L11" s="83" t="s">
        <v>81</v>
      </c>
      <c r="M11" s="84"/>
      <c r="N11" s="85"/>
    </row>
    <row r="12" spans="1:14" ht="14.25" customHeight="1">
      <c r="A12" s="90" t="s">
        <v>97</v>
      </c>
      <c r="B12" s="91"/>
      <c r="C12" s="58"/>
      <c r="D12" s="59"/>
      <c r="E12" s="34"/>
      <c r="F12" s="18"/>
      <c r="G12" s="18"/>
      <c r="H12" s="23"/>
      <c r="I12" s="22" t="s">
        <v>79</v>
      </c>
      <c r="J12" s="22" t="s">
        <v>76</v>
      </c>
      <c r="K12" s="23" t="s">
        <v>82</v>
      </c>
      <c r="L12" s="22" t="s">
        <v>79</v>
      </c>
      <c r="M12" s="22" t="s">
        <v>76</v>
      </c>
      <c r="N12" s="22" t="s">
        <v>82</v>
      </c>
    </row>
    <row r="13" spans="1:14" ht="14.25" customHeight="1">
      <c r="A13" s="29"/>
      <c r="B13" s="30"/>
      <c r="C13" s="33" t="s">
        <v>21</v>
      </c>
      <c r="D13" s="31" t="s">
        <v>22</v>
      </c>
      <c r="E13" s="60" t="s">
        <v>23</v>
      </c>
      <c r="F13" s="31" t="s">
        <v>8</v>
      </c>
      <c r="G13" s="31" t="s">
        <v>7</v>
      </c>
      <c r="H13" s="32" t="s">
        <v>13</v>
      </c>
      <c r="I13" s="31" t="s">
        <v>8</v>
      </c>
      <c r="J13" s="31" t="s">
        <v>7</v>
      </c>
      <c r="K13" s="31" t="s">
        <v>13</v>
      </c>
      <c r="L13" s="31" t="s">
        <v>8</v>
      </c>
      <c r="M13" s="31" t="s">
        <v>7</v>
      </c>
      <c r="N13" s="31" t="s">
        <v>13</v>
      </c>
    </row>
    <row r="14" spans="1:14" ht="6" customHeight="1">
      <c r="A14" s="20"/>
      <c r="B14" s="21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5" ht="27.75" customHeight="1" hidden="1">
      <c r="A15" s="1" t="s">
        <v>83</v>
      </c>
      <c r="B15" s="36" t="s">
        <v>0</v>
      </c>
      <c r="C15" s="37">
        <f>SUM(D15:E15)</f>
        <v>26978.72</v>
      </c>
      <c r="D15" s="37">
        <f>SUM(G15+'表38(完)'!J15+'表38(完)'!M15)</f>
        <v>16134.550000000001</v>
      </c>
      <c r="E15" s="37">
        <f>SUM(H15+'表38(完)'!K15+'表38(完)'!N15)</f>
        <v>10844.17</v>
      </c>
      <c r="F15" s="37">
        <f>SUM(G15:H15)</f>
        <v>18884.18</v>
      </c>
      <c r="G15" s="37">
        <f>SUM(J15+'表38(完)'!G15)</f>
        <v>14802.45</v>
      </c>
      <c r="H15" s="37">
        <f>SUM(K15+'表38(完)'!H15)</f>
        <v>4081.73</v>
      </c>
      <c r="I15" s="37">
        <f>SUM(J15:K15)</f>
        <v>16335.59</v>
      </c>
      <c r="J15" s="37">
        <f>SUM(M15+'表38(完)'!D15)</f>
        <v>13969.36</v>
      </c>
      <c r="K15" s="37">
        <f>SUM(N15+'表38(完)'!E15)</f>
        <v>2366.23</v>
      </c>
      <c r="L15" s="37">
        <f>SUM(M15:N15)</f>
        <v>2913.27</v>
      </c>
      <c r="M15" s="37">
        <v>2857.83</v>
      </c>
      <c r="N15" s="37">
        <v>55.44</v>
      </c>
      <c r="O15" s="38"/>
    </row>
    <row r="16" spans="1:15" ht="9" customHeight="1" hidden="1">
      <c r="A16" s="67"/>
      <c r="B16" s="68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61"/>
      <c r="N16" s="61"/>
      <c r="O16" s="38"/>
    </row>
    <row r="17" spans="1:15" ht="3.75" customHeight="1">
      <c r="A17" s="67"/>
      <c r="B17" s="68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61"/>
      <c r="N17" s="61"/>
      <c r="O17" s="38"/>
    </row>
    <row r="18" spans="1:15" ht="18" customHeight="1">
      <c r="A18" s="86" t="s">
        <v>85</v>
      </c>
      <c r="B18" s="8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8"/>
    </row>
    <row r="19" spans="1:39" ht="31.5" customHeight="1">
      <c r="A19" s="1" t="s">
        <v>84</v>
      </c>
      <c r="B19" s="36" t="s">
        <v>25</v>
      </c>
      <c r="C19" s="62">
        <f>SUM(D19:E19)</f>
        <v>19130.85</v>
      </c>
      <c r="D19" s="62">
        <f>SUM(G19+'表38(完)'!J19+'表38(完)'!M19)</f>
        <v>10597.6</v>
      </c>
      <c r="E19" s="62">
        <f>SUM(H19+'表38(完)'!K19+'表38(完)'!N19)</f>
        <v>8533.25</v>
      </c>
      <c r="F19" s="62">
        <f>SUM(G19:H19)</f>
        <v>10538.43</v>
      </c>
      <c r="G19" s="62">
        <f>SUM(J19+'表38(完)'!G19)</f>
        <v>8737.86</v>
      </c>
      <c r="H19" s="62">
        <f>SUM(K19+'表38(完)'!H19)</f>
        <v>1800.5700000000002</v>
      </c>
      <c r="I19" s="62">
        <f>SUM(J19:K19)</f>
        <v>6690.950000000001</v>
      </c>
      <c r="J19" s="62">
        <f>SUM(M19+'表38(完)'!D19)</f>
        <v>5775.490000000001</v>
      </c>
      <c r="K19" s="62">
        <f>SUM(N19+'表38(完)'!E19)</f>
        <v>915.46</v>
      </c>
      <c r="L19" s="62">
        <f>SUM(M19:N19)</f>
        <v>81.61000000000001</v>
      </c>
      <c r="M19" s="62">
        <v>4.43</v>
      </c>
      <c r="N19" s="62">
        <v>77.18</v>
      </c>
      <c r="O19" s="38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</row>
    <row r="20" spans="1:39" ht="31.5" customHeight="1">
      <c r="A20" s="1" t="s">
        <v>86</v>
      </c>
      <c r="B20" s="36" t="s">
        <v>26</v>
      </c>
      <c r="C20" s="62">
        <f aca="true" t="shared" si="0" ref="C20:C26">SUM(D20:E20)</f>
        <v>23272.61</v>
      </c>
      <c r="D20" s="62">
        <f>SUM(G20+'表38(完)'!J20+'表38(完)'!M20)</f>
        <v>17652.489999999998</v>
      </c>
      <c r="E20" s="62">
        <f>SUM(H20+'表38(完)'!K20+'表38(完)'!N20)</f>
        <v>5620.120000000001</v>
      </c>
      <c r="F20" s="62">
        <f aca="true" t="shared" si="1" ref="F20:F27">SUM(G20:H20)</f>
        <v>14415.97</v>
      </c>
      <c r="G20" s="62">
        <f>SUM(J20+'表38(完)'!G20)</f>
        <v>13182.9</v>
      </c>
      <c r="H20" s="62">
        <f>SUM(K20+'表38(完)'!H20)</f>
        <v>1233.0700000000002</v>
      </c>
      <c r="I20" s="62">
        <f aca="true" t="shared" si="2" ref="I20:I27">SUM(J20:K20)</f>
        <v>7031.04</v>
      </c>
      <c r="J20" s="62">
        <f>SUM(M20+'表38(完)'!D20)</f>
        <v>6682.94</v>
      </c>
      <c r="K20" s="62">
        <f>SUM(N20+'表38(完)'!E20)</f>
        <v>348.1</v>
      </c>
      <c r="L20" s="62">
        <f aca="true" t="shared" si="3" ref="L20:L27">SUM(M20:N20)</f>
        <v>1962.94</v>
      </c>
      <c r="M20" s="62">
        <v>1781.91</v>
      </c>
      <c r="N20" s="62">
        <v>181.03</v>
      </c>
      <c r="O20" s="38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</row>
    <row r="21" spans="1:39" ht="31.5" customHeight="1">
      <c r="A21" s="1" t="s">
        <v>87</v>
      </c>
      <c r="B21" s="36" t="s">
        <v>27</v>
      </c>
      <c r="C21" s="62">
        <f t="shared" si="0"/>
        <v>24898.324</v>
      </c>
      <c r="D21" s="62">
        <f>SUM(G21+'表38(完)'!J21+'表38(完)'!M21)</f>
        <v>21341.422000000002</v>
      </c>
      <c r="E21" s="62">
        <f>SUM(H21+'表38(完)'!K21+'表38(完)'!N21)</f>
        <v>3556.9019999999996</v>
      </c>
      <c r="F21" s="62">
        <f t="shared" si="1"/>
        <v>21587.506</v>
      </c>
      <c r="G21" s="62">
        <f>SUM(J21+'表38(完)'!G21)</f>
        <v>19430.86</v>
      </c>
      <c r="H21" s="62">
        <f>SUM(K21+'表38(完)'!H21)</f>
        <v>2156.6459999999997</v>
      </c>
      <c r="I21" s="62">
        <f t="shared" si="2"/>
        <v>7057.06</v>
      </c>
      <c r="J21" s="62">
        <f>SUM(M21+'表38(完)'!D21)</f>
        <v>6476.360000000001</v>
      </c>
      <c r="K21" s="62">
        <f>SUM(N21+'表38(完)'!E21)</f>
        <v>580.6999999999999</v>
      </c>
      <c r="L21" s="62">
        <f t="shared" si="3"/>
        <v>2744.51</v>
      </c>
      <c r="M21" s="62">
        <v>2566.59</v>
      </c>
      <c r="N21" s="62">
        <v>177.92</v>
      </c>
      <c r="O21" s="38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</row>
    <row r="22" spans="1:39" ht="31.5" customHeight="1">
      <c r="A22" s="1" t="s">
        <v>88</v>
      </c>
      <c r="B22" s="36" t="s">
        <v>28</v>
      </c>
      <c r="C22" s="62">
        <f t="shared" si="0"/>
        <v>26784.989999999994</v>
      </c>
      <c r="D22" s="62">
        <f>SUM(G22+'表38(完)'!J22+'表38(完)'!M22)</f>
        <v>21253.149999999994</v>
      </c>
      <c r="E22" s="62">
        <f>SUM(H22+'表38(完)'!K22+'表38(完)'!N22)</f>
        <v>5531.84</v>
      </c>
      <c r="F22" s="62">
        <f t="shared" si="1"/>
        <v>25747.699999999997</v>
      </c>
      <c r="G22" s="62">
        <f>SUM(J22+'表38(完)'!G22)</f>
        <v>20429.589999999997</v>
      </c>
      <c r="H22" s="62">
        <f>SUM(K22+'表38(完)'!H22)</f>
        <v>5318.11</v>
      </c>
      <c r="I22" s="62">
        <f t="shared" si="2"/>
        <v>19077.48</v>
      </c>
      <c r="J22" s="62">
        <f>SUM(M22+'表38(完)'!D22)</f>
        <v>15198.509999999998</v>
      </c>
      <c r="K22" s="62">
        <f>SUM(N22+'表38(完)'!E22)</f>
        <v>3878.97</v>
      </c>
      <c r="L22" s="62">
        <f t="shared" si="3"/>
        <v>7630.58</v>
      </c>
      <c r="M22" s="62">
        <v>7029</v>
      </c>
      <c r="N22" s="62">
        <v>601.5799999999999</v>
      </c>
      <c r="O22" s="38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</row>
    <row r="23" spans="1:39" ht="31.5" customHeight="1">
      <c r="A23" s="1" t="s">
        <v>89</v>
      </c>
      <c r="B23" s="36" t="s">
        <v>29</v>
      </c>
      <c r="C23" s="62">
        <f t="shared" si="0"/>
        <v>37899.189999999995</v>
      </c>
      <c r="D23" s="62">
        <f>SUM(G23+'表38(完)'!J23+'表38(完)'!M23)</f>
        <v>33167.159999999996</v>
      </c>
      <c r="E23" s="62">
        <f>SUM(H23+'表38(完)'!K23+'表38(完)'!N23)</f>
        <v>4732.030000000001</v>
      </c>
      <c r="F23" s="62">
        <f t="shared" si="1"/>
        <v>32071.67</v>
      </c>
      <c r="G23" s="62">
        <f>SUM(J23+'表38(完)'!G23)</f>
        <v>30018.379999999997</v>
      </c>
      <c r="H23" s="62">
        <f>SUM(K23+'表38(完)'!H23)</f>
        <v>2053.29</v>
      </c>
      <c r="I23" s="62">
        <f t="shared" si="2"/>
        <v>22836.75</v>
      </c>
      <c r="J23" s="62">
        <f>SUM(M23+'表38(完)'!D23)</f>
        <v>21286.42</v>
      </c>
      <c r="K23" s="62">
        <f>SUM(N23+'表38(完)'!E23)</f>
        <v>1550.33</v>
      </c>
      <c r="L23" s="62">
        <f t="shared" si="3"/>
        <v>10533.37</v>
      </c>
      <c r="M23" s="62">
        <v>9849.5</v>
      </c>
      <c r="N23" s="62">
        <v>683.87</v>
      </c>
      <c r="O23" s="38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</row>
    <row r="24" spans="1:39" ht="31.5" customHeight="1">
      <c r="A24" s="1" t="s">
        <v>90</v>
      </c>
      <c r="B24" s="36" t="s">
        <v>30</v>
      </c>
      <c r="C24" s="62">
        <f t="shared" si="0"/>
        <v>29869.940000000002</v>
      </c>
      <c r="D24" s="62">
        <f>SUM(G24+'表38(完)'!J24+'表38(完)'!M24)</f>
        <v>26054.680000000004</v>
      </c>
      <c r="E24" s="62">
        <f>SUM(H24+'表38(完)'!K24+'表38(完)'!N24)</f>
        <v>3815.26</v>
      </c>
      <c r="F24" s="62">
        <f t="shared" si="1"/>
        <v>27266.61</v>
      </c>
      <c r="G24" s="62">
        <f>SUM(J24+'表38(完)'!G24)</f>
        <v>24671.940000000002</v>
      </c>
      <c r="H24" s="62">
        <f>SUM(K24+'表38(完)'!H24)</f>
        <v>2594.67</v>
      </c>
      <c r="I24" s="62">
        <f t="shared" si="2"/>
        <v>14264.63</v>
      </c>
      <c r="J24" s="62">
        <f>SUM(M24+'表38(完)'!D24)</f>
        <v>12749.32</v>
      </c>
      <c r="K24" s="62">
        <f>SUM(N24+'表38(完)'!E24)</f>
        <v>1515.3100000000002</v>
      </c>
      <c r="L24" s="62">
        <f t="shared" si="3"/>
        <v>10170.369999999999</v>
      </c>
      <c r="M24" s="62">
        <v>10045.74</v>
      </c>
      <c r="N24" s="62">
        <v>124.63000000000001</v>
      </c>
      <c r="O24" s="38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</row>
    <row r="25" spans="1:39" ht="31.5" customHeight="1">
      <c r="A25" s="1" t="s">
        <v>91</v>
      </c>
      <c r="B25" s="36" t="s">
        <v>34</v>
      </c>
      <c r="C25" s="62">
        <f t="shared" si="0"/>
        <v>24768.27</v>
      </c>
      <c r="D25" s="62">
        <f>SUM(G25+'表38(完)'!J25+'表38(完)'!M25)</f>
        <v>19705.98</v>
      </c>
      <c r="E25" s="62">
        <f>SUM(H25+'表38(完)'!K25+'表38(完)'!N25)</f>
        <v>5062.29</v>
      </c>
      <c r="F25" s="62">
        <f t="shared" si="1"/>
        <v>18799.74</v>
      </c>
      <c r="G25" s="62">
        <f>SUM(J25+'表38(完)'!G25)</f>
        <v>17436.34</v>
      </c>
      <c r="H25" s="62">
        <f>SUM(K25+'表38(完)'!H25)</f>
        <v>1363.4</v>
      </c>
      <c r="I25" s="62">
        <f t="shared" si="2"/>
        <v>11949.009999999998</v>
      </c>
      <c r="J25" s="62">
        <f>SUM(M25+'表38(完)'!D25)</f>
        <v>11194.55</v>
      </c>
      <c r="K25" s="62">
        <f>SUM(N25+'表38(完)'!E25)</f>
        <v>754.46</v>
      </c>
      <c r="L25" s="62">
        <f t="shared" si="3"/>
        <v>7949.6900000000005</v>
      </c>
      <c r="M25" s="62">
        <v>7825.68</v>
      </c>
      <c r="N25" s="62">
        <v>124.01</v>
      </c>
      <c r="O25" s="38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</row>
    <row r="26" spans="1:39" ht="31.5" customHeight="1">
      <c r="A26" s="1" t="s">
        <v>96</v>
      </c>
      <c r="B26" s="36" t="s">
        <v>35</v>
      </c>
      <c r="C26" s="62">
        <f t="shared" si="0"/>
        <v>20591.4</v>
      </c>
      <c r="D26" s="62">
        <f>SUM(G26+'表38(完)'!J26+'表38(完)'!M26)</f>
        <v>16751.670000000002</v>
      </c>
      <c r="E26" s="62">
        <f>SUM(H26+'表38(完)'!K26+'表38(完)'!N26)</f>
        <v>3839.73</v>
      </c>
      <c r="F26" s="62">
        <f t="shared" si="1"/>
        <v>16370.19</v>
      </c>
      <c r="G26" s="62">
        <f>SUM(J26+'表38(完)'!G26)</f>
        <v>15335.130000000001</v>
      </c>
      <c r="H26" s="62">
        <f>SUM(K26+'表38(完)'!H26)</f>
        <v>1035.06</v>
      </c>
      <c r="I26" s="62">
        <f t="shared" si="2"/>
        <v>11203.630000000001</v>
      </c>
      <c r="J26" s="62">
        <f>SUM(M26+'表38(完)'!D26)</f>
        <v>10302.95</v>
      </c>
      <c r="K26" s="62">
        <f>SUM(N26+'表38(完)'!E26)</f>
        <v>900.6800000000001</v>
      </c>
      <c r="L26" s="62">
        <f t="shared" si="3"/>
        <v>6715.9400000000005</v>
      </c>
      <c r="M26" s="62">
        <v>6582.92</v>
      </c>
      <c r="N26" s="62">
        <v>133.02</v>
      </c>
      <c r="O26" s="38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</row>
    <row r="27" spans="1:39" ht="31.5" customHeight="1">
      <c r="A27" s="1" t="s">
        <v>92</v>
      </c>
      <c r="B27" s="36" t="s">
        <v>36</v>
      </c>
      <c r="C27" s="62">
        <f>SUM(D27:E27)</f>
        <v>21876.399999999998</v>
      </c>
      <c r="D27" s="62">
        <f>SUM(G27+'表38(完)'!J27+'表38(完)'!M27)</f>
        <v>17336.719999999998</v>
      </c>
      <c r="E27" s="62">
        <f>SUM(H27+'表38(完)'!K27+'表38(完)'!N27)</f>
        <v>4539.68</v>
      </c>
      <c r="F27" s="62">
        <f t="shared" si="1"/>
        <v>15532.829999999998</v>
      </c>
      <c r="G27" s="62">
        <f>SUM(J27+'表38(完)'!G27)</f>
        <v>13441.489999999998</v>
      </c>
      <c r="H27" s="62">
        <f>SUM(K27+'表38(完)'!H27)</f>
        <v>2091.3399999999997</v>
      </c>
      <c r="I27" s="62">
        <f t="shared" si="2"/>
        <v>11448.529999999999</v>
      </c>
      <c r="J27" s="62">
        <f>SUM(M27+'表38(完)'!D27)</f>
        <v>9680.119999999999</v>
      </c>
      <c r="K27" s="62">
        <f>SUM(N27+'表38(完)'!E27)</f>
        <v>1768.4099999999999</v>
      </c>
      <c r="L27" s="62">
        <f t="shared" si="3"/>
        <v>7476.69</v>
      </c>
      <c r="M27" s="63">
        <v>6542.91</v>
      </c>
      <c r="N27" s="63">
        <v>933.78</v>
      </c>
      <c r="O27" s="38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</row>
    <row r="28" spans="1:39" ht="31.5" customHeight="1">
      <c r="A28" s="1" t="s">
        <v>94</v>
      </c>
      <c r="B28" s="36" t="s">
        <v>95</v>
      </c>
      <c r="C28" s="62">
        <f aca="true" t="shared" si="4" ref="C28:N28">C29+C32</f>
        <v>30143.15</v>
      </c>
      <c r="D28" s="62">
        <f>D29+D32</f>
        <v>25700.69</v>
      </c>
      <c r="E28" s="62">
        <f t="shared" si="4"/>
        <v>4442.459999999999</v>
      </c>
      <c r="F28" s="62">
        <f>F29+F32</f>
        <v>23822.02</v>
      </c>
      <c r="G28" s="62">
        <f t="shared" si="4"/>
        <v>21648.76</v>
      </c>
      <c r="H28" s="62">
        <f t="shared" si="4"/>
        <v>2173.2599999999998</v>
      </c>
      <c r="I28" s="62">
        <f t="shared" si="4"/>
        <v>17627.78</v>
      </c>
      <c r="J28" s="62">
        <f t="shared" si="4"/>
        <v>15664.24</v>
      </c>
      <c r="K28" s="62">
        <f t="shared" si="4"/>
        <v>1963.5399999999997</v>
      </c>
      <c r="L28" s="62">
        <f t="shared" si="4"/>
        <v>16044.73</v>
      </c>
      <c r="M28" s="62">
        <f t="shared" si="4"/>
        <v>15450.71</v>
      </c>
      <c r="N28" s="62">
        <f t="shared" si="4"/>
        <v>594.02</v>
      </c>
      <c r="O28" s="38"/>
      <c r="P28" s="64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</row>
    <row r="29" spans="1:39" s="50" customFormat="1" ht="25.5" customHeight="1">
      <c r="A29" s="65" t="s">
        <v>64</v>
      </c>
      <c r="B29" s="66"/>
      <c r="C29" s="48">
        <f aca="true" t="shared" si="5" ref="C29:N29">SUM(C30,C31)</f>
        <v>12597.13</v>
      </c>
      <c r="D29" s="48">
        <f t="shared" si="5"/>
        <v>10820.57</v>
      </c>
      <c r="E29" s="48">
        <f t="shared" si="5"/>
        <v>1776.56</v>
      </c>
      <c r="F29" s="48">
        <f t="shared" si="5"/>
        <v>7773.2</v>
      </c>
      <c r="G29" s="48">
        <f t="shared" si="5"/>
        <v>7384.09</v>
      </c>
      <c r="H29" s="48">
        <f t="shared" si="5"/>
        <v>389.11</v>
      </c>
      <c r="I29" s="48">
        <f t="shared" si="5"/>
        <v>3809.09</v>
      </c>
      <c r="J29" s="48">
        <f t="shared" si="5"/>
        <v>3480.76</v>
      </c>
      <c r="K29" s="48">
        <f t="shared" si="5"/>
        <v>328.33</v>
      </c>
      <c r="L29" s="48">
        <f t="shared" si="5"/>
        <v>3500.63</v>
      </c>
      <c r="M29" s="48">
        <f t="shared" si="5"/>
        <v>3267.23</v>
      </c>
      <c r="N29" s="48">
        <f t="shared" si="5"/>
        <v>233.4</v>
      </c>
      <c r="O29" s="49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</row>
    <row r="30" spans="1:39" ht="25.5" customHeight="1">
      <c r="A30" s="51" t="s">
        <v>65</v>
      </c>
      <c r="B30" s="52" t="s">
        <v>1</v>
      </c>
      <c r="C30" s="2">
        <f>D30+E30</f>
        <v>6173.4</v>
      </c>
      <c r="D30" s="2">
        <f>G30+'表38(完)'!J30+'表38(完)'!M30</f>
        <v>5034.17</v>
      </c>
      <c r="E30" s="2">
        <f>H30+'表38(完)'!K30+'表38(完)'!N30</f>
        <v>1139.23</v>
      </c>
      <c r="F30" s="2">
        <f>G30+H30</f>
        <v>2365.87</v>
      </c>
      <c r="G30" s="2">
        <f>J30+'表38(完)'!G30</f>
        <v>2307.25</v>
      </c>
      <c r="H30" s="2">
        <f>K30+'表38(完)'!H30</f>
        <v>58.620000000000005</v>
      </c>
      <c r="I30" s="2">
        <f>J30+K30</f>
        <v>712.9</v>
      </c>
      <c r="J30" s="2">
        <f>M30+'表38(完)'!D30</f>
        <v>700.13</v>
      </c>
      <c r="K30" s="2">
        <f>N30+'表38(完)'!E30</f>
        <v>12.77</v>
      </c>
      <c r="L30" s="2">
        <f>M30+N30</f>
        <v>712.9</v>
      </c>
      <c r="M30" s="2">
        <v>700.13</v>
      </c>
      <c r="N30" s="2">
        <v>12.77</v>
      </c>
      <c r="O30" s="38"/>
      <c r="P30" s="46"/>
      <c r="Q30" s="46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</row>
    <row r="31" spans="1:39" ht="25.5" customHeight="1">
      <c r="A31" s="51" t="s">
        <v>66</v>
      </c>
      <c r="B31" s="52" t="s">
        <v>2</v>
      </c>
      <c r="C31" s="2">
        <f>D31+E31</f>
        <v>6423.73</v>
      </c>
      <c r="D31" s="2">
        <f>G31+'表38(完)'!J31+'表38(完)'!M31</f>
        <v>5786.4</v>
      </c>
      <c r="E31" s="2">
        <f>H31+'表38(完)'!K31+'表38(完)'!N31</f>
        <v>637.33</v>
      </c>
      <c r="F31" s="2">
        <f>G31+H31</f>
        <v>5407.33</v>
      </c>
      <c r="G31" s="2">
        <f>J31+'表38(完)'!G31</f>
        <v>5076.84</v>
      </c>
      <c r="H31" s="2">
        <f>K31+'表38(完)'!H31</f>
        <v>330.49</v>
      </c>
      <c r="I31" s="2">
        <f>J31+K31</f>
        <v>3096.19</v>
      </c>
      <c r="J31" s="2">
        <f>M31+'表38(完)'!D31</f>
        <v>2780.63</v>
      </c>
      <c r="K31" s="2">
        <f>N31+'表38(完)'!E31</f>
        <v>315.56</v>
      </c>
      <c r="L31" s="2">
        <f>M31+N31</f>
        <v>2787.73</v>
      </c>
      <c r="M31" s="2">
        <v>2567.1</v>
      </c>
      <c r="N31" s="2">
        <v>220.63</v>
      </c>
      <c r="O31" s="38"/>
      <c r="P31" s="46"/>
      <c r="Q31" s="46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</row>
    <row r="32" spans="1:39" s="50" customFormat="1" ht="25.5" customHeight="1">
      <c r="A32" s="65" t="s">
        <v>67</v>
      </c>
      <c r="B32" s="66"/>
      <c r="C32" s="48">
        <f aca="true" t="shared" si="6" ref="C32:N32">SUM(C33,C34)</f>
        <v>17546.02</v>
      </c>
      <c r="D32" s="48">
        <f t="shared" si="6"/>
        <v>14880.119999999999</v>
      </c>
      <c r="E32" s="48">
        <f t="shared" si="6"/>
        <v>2665.8999999999996</v>
      </c>
      <c r="F32" s="48">
        <f t="shared" si="6"/>
        <v>16048.82</v>
      </c>
      <c r="G32" s="48">
        <f t="shared" si="6"/>
        <v>14264.669999999998</v>
      </c>
      <c r="H32" s="48">
        <f t="shared" si="6"/>
        <v>1784.1499999999999</v>
      </c>
      <c r="I32" s="48">
        <f t="shared" si="6"/>
        <v>13818.689999999999</v>
      </c>
      <c r="J32" s="48">
        <f t="shared" si="6"/>
        <v>12183.48</v>
      </c>
      <c r="K32" s="48">
        <f t="shared" si="6"/>
        <v>1635.2099999999998</v>
      </c>
      <c r="L32" s="48">
        <f t="shared" si="6"/>
        <v>12544.1</v>
      </c>
      <c r="M32" s="48">
        <f t="shared" si="6"/>
        <v>12183.48</v>
      </c>
      <c r="N32" s="48">
        <f t="shared" si="6"/>
        <v>360.62</v>
      </c>
      <c r="O32" s="49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</row>
    <row r="33" spans="1:39" ht="25.5" customHeight="1">
      <c r="A33" s="51" t="s">
        <v>68</v>
      </c>
      <c r="B33" s="52" t="s">
        <v>3</v>
      </c>
      <c r="C33" s="2">
        <f>D33+E33</f>
        <v>11215.41</v>
      </c>
      <c r="D33" s="2">
        <f>G33+'表38(完)'!J33+'表38(完)'!M33</f>
        <v>9332.31</v>
      </c>
      <c r="E33" s="2">
        <f>H33+'表38(完)'!K33+'表38(完)'!N33</f>
        <v>1883.1</v>
      </c>
      <c r="F33" s="2">
        <f>G33+H33</f>
        <v>10520.75</v>
      </c>
      <c r="G33" s="2">
        <f>J33+'表38(完)'!G33</f>
        <v>9040.38</v>
      </c>
      <c r="H33" s="2">
        <f>K33+'表38(完)'!H33</f>
        <v>1480.37</v>
      </c>
      <c r="I33" s="2">
        <f>J33+K33</f>
        <v>10096.539999999999</v>
      </c>
      <c r="J33" s="2">
        <f>M33+'表38(完)'!D33</f>
        <v>8650.65</v>
      </c>
      <c r="K33" s="2">
        <f>N33+'表38(完)'!E33</f>
        <v>1445.8899999999999</v>
      </c>
      <c r="L33" s="2">
        <f>M33+N33</f>
        <v>8890.76</v>
      </c>
      <c r="M33" s="2">
        <v>8650.65</v>
      </c>
      <c r="N33" s="2">
        <v>240.11</v>
      </c>
      <c r="O33" s="38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</row>
    <row r="34" spans="1:39" ht="25.5" customHeight="1">
      <c r="A34" s="51" t="s">
        <v>69</v>
      </c>
      <c r="B34" s="52" t="s">
        <v>4</v>
      </c>
      <c r="C34" s="2">
        <f>D34+E34</f>
        <v>6330.61</v>
      </c>
      <c r="D34" s="2">
        <f>G34+'表38(完)'!J34+'表38(完)'!M34</f>
        <v>5547.8099999999995</v>
      </c>
      <c r="E34" s="2">
        <f>H34+'表38(完)'!K34+'表38(完)'!N34</f>
        <v>782.8</v>
      </c>
      <c r="F34" s="2">
        <f>G34+H34</f>
        <v>5528.07</v>
      </c>
      <c r="G34" s="2">
        <f>J34+'表38(完)'!G34</f>
        <v>5224.29</v>
      </c>
      <c r="H34" s="2">
        <f>K34+'表38(完)'!H34</f>
        <v>303.78</v>
      </c>
      <c r="I34" s="2">
        <f>J34+K34</f>
        <v>3722.15</v>
      </c>
      <c r="J34" s="2">
        <f>M34+'表38(完)'!D34</f>
        <v>3532.83</v>
      </c>
      <c r="K34" s="2">
        <f>N34+'表38(完)'!E34</f>
        <v>189.32</v>
      </c>
      <c r="L34" s="2">
        <f>M34+N34</f>
        <v>3653.34</v>
      </c>
      <c r="M34" s="2">
        <v>3532.83</v>
      </c>
      <c r="N34" s="2">
        <v>120.51</v>
      </c>
      <c r="O34" s="38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</row>
    <row r="35" spans="1:14" ht="5.25" customHeight="1">
      <c r="A35" s="53"/>
      <c r="B35" s="54"/>
      <c r="C35" s="55"/>
      <c r="D35" s="55"/>
      <c r="E35" s="55"/>
      <c r="F35" s="55"/>
      <c r="G35" s="55"/>
      <c r="H35" s="29"/>
      <c r="I35" s="29"/>
      <c r="J35" s="29"/>
      <c r="K35" s="29"/>
      <c r="L35" s="29"/>
      <c r="M35" s="29"/>
      <c r="N35" s="29"/>
    </row>
  </sheetData>
  <sheetProtection/>
  <mergeCells count="18">
    <mergeCell ref="A10:B10"/>
    <mergeCell ref="I10:N10"/>
    <mergeCell ref="L11:N11"/>
    <mergeCell ref="A29:B29"/>
    <mergeCell ref="A18:B18"/>
    <mergeCell ref="A16:B16"/>
    <mergeCell ref="I11:K11"/>
    <mergeCell ref="A12:B12"/>
    <mergeCell ref="A32:B32"/>
    <mergeCell ref="A17:B17"/>
    <mergeCell ref="H4:N4"/>
    <mergeCell ref="H6:N6"/>
    <mergeCell ref="A4:G4"/>
    <mergeCell ref="A6:G6"/>
    <mergeCell ref="F10:G10"/>
    <mergeCell ref="C9:E9"/>
    <mergeCell ref="H9:N9"/>
    <mergeCell ref="F9:G9"/>
  </mergeCells>
  <printOptions/>
  <pageMargins left="1.0236220472440944" right="1.0236220472440944" top="0.984251968503937" bottom="1.7716535433070868" header="0" footer="0"/>
  <pageSetup fitToWidth="0" horizontalDpi="600" verticalDpi="600" orientation="portrait" paperSize="9" scale="95" r:id="rId1"/>
  <colBreaks count="1" manualBreakCount="1">
    <brk id="7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5"/>
  <sheetViews>
    <sheetView tabSelected="1" view="pageBreakPreview" zoomScale="85" zoomScaleSheetLayoutView="85" zoomScalePageLayoutView="0" workbookViewId="0" topLeftCell="A1">
      <selection activeCell="B19" sqref="B19"/>
    </sheetView>
  </sheetViews>
  <sheetFormatPr defaultColWidth="9.00390625" defaultRowHeight="16.5"/>
  <cols>
    <col min="1" max="1" width="18.625" style="5" customWidth="1"/>
    <col min="2" max="2" width="8.50390625" style="5" customWidth="1"/>
    <col min="3" max="5" width="10.50390625" style="5" customWidth="1"/>
    <col min="6" max="6" width="10.375" style="5" customWidth="1"/>
    <col min="7" max="7" width="10.125" style="5" customWidth="1"/>
    <col min="8" max="8" width="15.875" style="5" customWidth="1"/>
    <col min="9" max="11" width="10.50390625" style="5" customWidth="1"/>
    <col min="12" max="12" width="10.625" style="5" customWidth="1"/>
    <col min="13" max="13" width="10.50390625" style="5" customWidth="1"/>
    <col min="14" max="14" width="10.625" style="5" customWidth="1"/>
    <col min="15" max="16" width="9.00390625" style="5" customWidth="1"/>
    <col min="17" max="17" width="11.00390625" style="5" bestFit="1" customWidth="1"/>
    <col min="18" max="18" width="10.00390625" style="5" bestFit="1" customWidth="1"/>
    <col min="19" max="16384" width="9.00390625" style="5" customWidth="1"/>
  </cols>
  <sheetData>
    <row r="1" spans="1:14" ht="10.5" customHeight="1">
      <c r="A1" s="4" t="s">
        <v>37</v>
      </c>
      <c r="N1" s="6" t="s">
        <v>38</v>
      </c>
    </row>
    <row r="2" ht="6" customHeight="1">
      <c r="A2" s="7"/>
    </row>
    <row r="3" ht="10.5" customHeight="1"/>
    <row r="4" spans="1:14" ht="27" customHeight="1">
      <c r="A4" s="73" t="s">
        <v>39</v>
      </c>
      <c r="B4" s="73"/>
      <c r="C4" s="73"/>
      <c r="D4" s="73"/>
      <c r="E4" s="73"/>
      <c r="F4" s="73"/>
      <c r="G4" s="73"/>
      <c r="H4" s="69" t="s">
        <v>33</v>
      </c>
      <c r="I4" s="70"/>
      <c r="J4" s="70"/>
      <c r="K4" s="70"/>
      <c r="L4" s="70"/>
      <c r="M4" s="70"/>
      <c r="N4" s="70"/>
    </row>
    <row r="5" ht="14.25" customHeight="1"/>
    <row r="6" spans="1:14" ht="18.75" customHeight="1">
      <c r="A6" s="74" t="s">
        <v>11</v>
      </c>
      <c r="B6" s="74"/>
      <c r="C6" s="74"/>
      <c r="D6" s="74"/>
      <c r="E6" s="74"/>
      <c r="F6" s="74"/>
      <c r="G6" s="74"/>
      <c r="H6" s="71" t="s">
        <v>10</v>
      </c>
      <c r="I6" s="72"/>
      <c r="J6" s="72"/>
      <c r="K6" s="72"/>
      <c r="L6" s="72"/>
      <c r="M6" s="72"/>
      <c r="N6" s="72"/>
    </row>
    <row r="7" spans="1:14" s="9" customFormat="1" ht="12.75" customHeight="1">
      <c r="A7" s="8" t="s">
        <v>12</v>
      </c>
      <c r="L7" s="10"/>
      <c r="M7" s="10"/>
      <c r="N7" s="11" t="s">
        <v>40</v>
      </c>
    </row>
    <row r="8" spans="1:14" s="9" customFormat="1" ht="3" customHeight="1">
      <c r="A8" s="12"/>
      <c r="L8" s="10"/>
      <c r="M8" s="10"/>
      <c r="N8" s="13"/>
    </row>
    <row r="9" spans="1:14" ht="14.25" customHeight="1">
      <c r="A9" s="14"/>
      <c r="B9" s="15"/>
      <c r="C9" s="75" t="s">
        <v>41</v>
      </c>
      <c r="D9" s="76"/>
      <c r="E9" s="76"/>
      <c r="F9" s="76"/>
      <c r="G9" s="76"/>
      <c r="H9" s="16" t="s">
        <v>15</v>
      </c>
      <c r="I9" s="82" t="s">
        <v>42</v>
      </c>
      <c r="J9" s="79"/>
      <c r="K9" s="96"/>
      <c r="L9" s="92" t="s">
        <v>43</v>
      </c>
      <c r="M9" s="79"/>
      <c r="N9" s="79"/>
    </row>
    <row r="10" spans="1:14" ht="14.25" customHeight="1">
      <c r="A10" s="80" t="s">
        <v>98</v>
      </c>
      <c r="B10" s="81"/>
      <c r="C10" s="75" t="s">
        <v>44</v>
      </c>
      <c r="D10" s="94"/>
      <c r="E10" s="95"/>
      <c r="F10" s="93" t="s">
        <v>45</v>
      </c>
      <c r="G10" s="76"/>
      <c r="H10" s="17" t="s">
        <v>16</v>
      </c>
      <c r="I10" s="18" t="s">
        <v>46</v>
      </c>
      <c r="J10" s="18" t="s">
        <v>47</v>
      </c>
      <c r="K10" s="19" t="s">
        <v>48</v>
      </c>
      <c r="L10" s="18" t="s">
        <v>46</v>
      </c>
      <c r="M10" s="18" t="s">
        <v>47</v>
      </c>
      <c r="N10" s="19" t="s">
        <v>48</v>
      </c>
    </row>
    <row r="11" spans="1:14" ht="14.25" customHeight="1">
      <c r="A11" s="20"/>
      <c r="B11" s="21"/>
      <c r="C11" s="75" t="s">
        <v>49</v>
      </c>
      <c r="D11" s="76"/>
      <c r="E11" s="77"/>
      <c r="F11" s="22" t="s">
        <v>50</v>
      </c>
      <c r="G11" s="22" t="s">
        <v>47</v>
      </c>
      <c r="H11" s="23" t="s">
        <v>51</v>
      </c>
      <c r="I11" s="18"/>
      <c r="J11" s="18"/>
      <c r="K11" s="24"/>
      <c r="L11" s="25"/>
      <c r="M11" s="26"/>
      <c r="N11" s="27"/>
    </row>
    <row r="12" spans="1:14" ht="14.25" customHeight="1">
      <c r="A12" s="90" t="s">
        <v>97</v>
      </c>
      <c r="B12" s="91"/>
      <c r="C12" s="22" t="s">
        <v>52</v>
      </c>
      <c r="D12" s="22" t="s">
        <v>47</v>
      </c>
      <c r="E12" s="22" t="s">
        <v>53</v>
      </c>
      <c r="F12" s="18"/>
      <c r="G12" s="18"/>
      <c r="H12" s="23"/>
      <c r="I12" s="28"/>
      <c r="J12" s="28"/>
      <c r="K12" s="18"/>
      <c r="L12" s="18"/>
      <c r="M12" s="18"/>
      <c r="N12" s="19"/>
    </row>
    <row r="13" spans="1:14" ht="14.25" customHeight="1">
      <c r="A13" s="29"/>
      <c r="B13" s="30"/>
      <c r="C13" s="31" t="s">
        <v>17</v>
      </c>
      <c r="D13" s="31" t="s">
        <v>18</v>
      </c>
      <c r="E13" s="31" t="s">
        <v>19</v>
      </c>
      <c r="F13" s="31" t="s">
        <v>24</v>
      </c>
      <c r="G13" s="31" t="s">
        <v>18</v>
      </c>
      <c r="H13" s="32" t="s">
        <v>19</v>
      </c>
      <c r="I13" s="31" t="s">
        <v>24</v>
      </c>
      <c r="J13" s="31" t="s">
        <v>18</v>
      </c>
      <c r="K13" s="31" t="s">
        <v>19</v>
      </c>
      <c r="L13" s="31" t="s">
        <v>24</v>
      </c>
      <c r="M13" s="31" t="s">
        <v>18</v>
      </c>
      <c r="N13" s="33" t="s">
        <v>19</v>
      </c>
    </row>
    <row r="14" spans="1:14" ht="6" customHeight="1">
      <c r="A14" s="20"/>
      <c r="B14" s="21"/>
      <c r="C14" s="34"/>
      <c r="D14" s="34"/>
      <c r="E14" s="34"/>
      <c r="F14" s="34"/>
      <c r="G14" s="34"/>
      <c r="N14" s="35"/>
    </row>
    <row r="15" spans="1:15" ht="27.75" customHeight="1" hidden="1">
      <c r="A15" s="1" t="s">
        <v>54</v>
      </c>
      <c r="B15" s="36" t="s">
        <v>0</v>
      </c>
      <c r="C15" s="37">
        <f>SUM(D15:E15)</f>
        <v>13422.32</v>
      </c>
      <c r="D15" s="37">
        <v>11111.53</v>
      </c>
      <c r="E15" s="37">
        <v>2310.79</v>
      </c>
      <c r="F15" s="37">
        <f>SUM(G15:H15)</f>
        <v>2548.59</v>
      </c>
      <c r="G15" s="37">
        <v>833.09</v>
      </c>
      <c r="H15" s="37">
        <v>1715.5</v>
      </c>
      <c r="I15" s="37">
        <f>SUM(J15:K15)</f>
        <v>727.45</v>
      </c>
      <c r="J15" s="37">
        <v>627.58</v>
      </c>
      <c r="K15" s="37">
        <v>99.87</v>
      </c>
      <c r="L15" s="37">
        <f>SUM(M15:N15)</f>
        <v>7367.09</v>
      </c>
      <c r="M15" s="37">
        <v>704.52</v>
      </c>
      <c r="N15" s="37">
        <v>6662.57</v>
      </c>
      <c r="O15" s="38"/>
    </row>
    <row r="16" spans="1:15" ht="9" customHeight="1" hidden="1">
      <c r="A16" s="67"/>
      <c r="B16" s="68"/>
      <c r="C16" s="37"/>
      <c r="D16" s="39"/>
      <c r="E16" s="39"/>
      <c r="F16" s="37"/>
      <c r="G16" s="39"/>
      <c r="H16" s="39"/>
      <c r="I16" s="39"/>
      <c r="J16" s="39"/>
      <c r="K16" s="39"/>
      <c r="L16" s="39"/>
      <c r="M16" s="39"/>
      <c r="N16" s="39"/>
      <c r="O16" s="38"/>
    </row>
    <row r="17" spans="1:15" ht="3.75" customHeight="1">
      <c r="A17" s="67"/>
      <c r="B17" s="68"/>
      <c r="C17" s="40"/>
      <c r="D17" s="41"/>
      <c r="E17" s="41"/>
      <c r="F17" s="40"/>
      <c r="G17" s="41"/>
      <c r="H17" s="41"/>
      <c r="I17" s="41"/>
      <c r="J17" s="41"/>
      <c r="K17" s="41"/>
      <c r="L17" s="41"/>
      <c r="M17" s="41"/>
      <c r="N17" s="41"/>
      <c r="O17" s="38"/>
    </row>
    <row r="18" spans="1:15" ht="18" customHeight="1">
      <c r="A18" s="86" t="s">
        <v>56</v>
      </c>
      <c r="B18" s="87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38"/>
    </row>
    <row r="19" spans="1:15" ht="31.5" customHeight="1">
      <c r="A19" s="1" t="s">
        <v>55</v>
      </c>
      <c r="B19" s="36" t="s">
        <v>25</v>
      </c>
      <c r="C19" s="42">
        <f>SUM(D19:E19)</f>
        <v>6609.34</v>
      </c>
      <c r="D19" s="42">
        <v>5771.06</v>
      </c>
      <c r="E19" s="42">
        <v>838.28</v>
      </c>
      <c r="F19" s="42">
        <f>SUM(G19:H19)</f>
        <v>3847.48</v>
      </c>
      <c r="G19" s="42">
        <v>2962.37</v>
      </c>
      <c r="H19" s="42">
        <v>885.11</v>
      </c>
      <c r="I19" s="43">
        <f>SUM(J19:K19)</f>
        <v>0</v>
      </c>
      <c r="J19" s="43">
        <v>0</v>
      </c>
      <c r="K19" s="43">
        <v>0</v>
      </c>
      <c r="L19" s="42">
        <f>SUM(M19:N19)</f>
        <v>8592.42</v>
      </c>
      <c r="M19" s="42">
        <v>1859.74</v>
      </c>
      <c r="N19" s="42">
        <v>6732.68</v>
      </c>
      <c r="O19" s="38"/>
    </row>
    <row r="20" spans="1:15" ht="31.5" customHeight="1">
      <c r="A20" s="1" t="s">
        <v>57</v>
      </c>
      <c r="B20" s="36" t="s">
        <v>26</v>
      </c>
      <c r="C20" s="42">
        <f aca="true" t="shared" si="0" ref="C20:C27">SUM(D20:E20)</f>
        <v>5068.099999999999</v>
      </c>
      <c r="D20" s="42">
        <v>4901.03</v>
      </c>
      <c r="E20" s="42">
        <v>167.07</v>
      </c>
      <c r="F20" s="42">
        <f aca="true" t="shared" si="1" ref="F20:F27">SUM(G20:H20)</f>
        <v>7384.93</v>
      </c>
      <c r="G20" s="42">
        <v>6499.96</v>
      </c>
      <c r="H20" s="42">
        <v>884.97</v>
      </c>
      <c r="I20" s="42">
        <f>SUM(J20:K20)</f>
        <v>52.18</v>
      </c>
      <c r="J20" s="42">
        <v>52.18</v>
      </c>
      <c r="K20" s="44">
        <v>0</v>
      </c>
      <c r="L20" s="42">
        <f aca="true" t="shared" si="2" ref="L20:L27">SUM(M20:N20)</f>
        <v>8804.46</v>
      </c>
      <c r="M20" s="42">
        <v>4417.41</v>
      </c>
      <c r="N20" s="42">
        <v>4387.05</v>
      </c>
      <c r="O20" s="38"/>
    </row>
    <row r="21" spans="1:15" ht="31.5" customHeight="1">
      <c r="A21" s="1" t="s">
        <v>58</v>
      </c>
      <c r="B21" s="36" t="s">
        <v>27</v>
      </c>
      <c r="C21" s="42">
        <f t="shared" si="0"/>
        <v>4312.55</v>
      </c>
      <c r="D21" s="42">
        <v>3909.77</v>
      </c>
      <c r="E21" s="42">
        <v>402.78</v>
      </c>
      <c r="F21" s="42">
        <f t="shared" si="1"/>
        <v>14530.446</v>
      </c>
      <c r="G21" s="42">
        <v>12954.5</v>
      </c>
      <c r="H21" s="42">
        <v>1575.946</v>
      </c>
      <c r="I21" s="42">
        <f aca="true" t="shared" si="3" ref="I21:I27">SUM(J21:K21)</f>
        <v>385.07</v>
      </c>
      <c r="J21" s="42">
        <v>382.2</v>
      </c>
      <c r="K21" s="42">
        <v>2.87</v>
      </c>
      <c r="L21" s="42">
        <f t="shared" si="2"/>
        <v>2925.748</v>
      </c>
      <c r="M21" s="42">
        <v>1528.362</v>
      </c>
      <c r="N21" s="42">
        <v>1397.386</v>
      </c>
      <c r="O21" s="38"/>
    </row>
    <row r="22" spans="1:15" ht="31.5" customHeight="1">
      <c r="A22" s="1" t="s">
        <v>59</v>
      </c>
      <c r="B22" s="36" t="s">
        <v>28</v>
      </c>
      <c r="C22" s="42">
        <f t="shared" si="0"/>
        <v>11446.9</v>
      </c>
      <c r="D22" s="42">
        <v>8169.509999999999</v>
      </c>
      <c r="E22" s="42">
        <v>3277.39</v>
      </c>
      <c r="F22" s="42">
        <f t="shared" si="1"/>
        <v>6670.219999999999</v>
      </c>
      <c r="G22" s="42">
        <v>5231.08</v>
      </c>
      <c r="H22" s="42">
        <v>1439.1399999999999</v>
      </c>
      <c r="I22" s="42">
        <f t="shared" si="3"/>
        <v>171.9</v>
      </c>
      <c r="J22" s="42">
        <v>144.6</v>
      </c>
      <c r="K22" s="42">
        <v>27.3</v>
      </c>
      <c r="L22" s="42">
        <f t="shared" si="2"/>
        <v>865.3900000000001</v>
      </c>
      <c r="M22" s="42">
        <v>678.96</v>
      </c>
      <c r="N22" s="42">
        <v>186.43</v>
      </c>
      <c r="O22" s="38"/>
    </row>
    <row r="23" spans="1:15" ht="31.5" customHeight="1">
      <c r="A23" s="1" t="s">
        <v>60</v>
      </c>
      <c r="B23" s="36" t="s">
        <v>29</v>
      </c>
      <c r="C23" s="42">
        <f t="shared" si="0"/>
        <v>12303.380000000001</v>
      </c>
      <c r="D23" s="42">
        <v>11436.92</v>
      </c>
      <c r="E23" s="42">
        <v>866.46</v>
      </c>
      <c r="F23" s="42">
        <f t="shared" si="1"/>
        <v>9234.919999999998</v>
      </c>
      <c r="G23" s="42">
        <v>8731.96</v>
      </c>
      <c r="H23" s="42">
        <v>502.96000000000004</v>
      </c>
      <c r="I23" s="42">
        <f t="shared" si="3"/>
        <v>182</v>
      </c>
      <c r="J23" s="42">
        <v>182</v>
      </c>
      <c r="K23" s="44">
        <v>0</v>
      </c>
      <c r="L23" s="42">
        <f t="shared" si="2"/>
        <v>5645.52</v>
      </c>
      <c r="M23" s="42">
        <v>2966.7799999999997</v>
      </c>
      <c r="N23" s="42">
        <v>2678.7400000000002</v>
      </c>
      <c r="O23" s="38"/>
    </row>
    <row r="24" spans="1:15" ht="31.5" customHeight="1">
      <c r="A24" s="1" t="s">
        <v>61</v>
      </c>
      <c r="B24" s="36" t="s">
        <v>30</v>
      </c>
      <c r="C24" s="42">
        <f t="shared" si="0"/>
        <v>4094.26</v>
      </c>
      <c r="D24" s="42">
        <v>2703.58</v>
      </c>
      <c r="E24" s="42">
        <v>1390.68</v>
      </c>
      <c r="F24" s="42">
        <f t="shared" si="1"/>
        <v>13001.980000000001</v>
      </c>
      <c r="G24" s="42">
        <v>11922.62</v>
      </c>
      <c r="H24" s="42">
        <v>1079.36</v>
      </c>
      <c r="I24" s="42">
        <f t="shared" si="3"/>
        <v>38.7</v>
      </c>
      <c r="J24" s="42">
        <v>38.7</v>
      </c>
      <c r="K24" s="44">
        <v>0</v>
      </c>
      <c r="L24" s="42">
        <f t="shared" si="2"/>
        <v>2564.63</v>
      </c>
      <c r="M24" s="42">
        <v>1344.04</v>
      </c>
      <c r="N24" s="42">
        <v>1220.59</v>
      </c>
      <c r="O24" s="38"/>
    </row>
    <row r="25" spans="1:15" ht="31.5" customHeight="1">
      <c r="A25" s="1" t="s">
        <v>62</v>
      </c>
      <c r="B25" s="36" t="s">
        <v>34</v>
      </c>
      <c r="C25" s="42">
        <f t="shared" si="0"/>
        <v>3999.3199999999997</v>
      </c>
      <c r="D25" s="42">
        <v>3368.87</v>
      </c>
      <c r="E25" s="42">
        <v>630.45</v>
      </c>
      <c r="F25" s="42">
        <f t="shared" si="1"/>
        <v>6850.73</v>
      </c>
      <c r="G25" s="42">
        <v>6241.79</v>
      </c>
      <c r="H25" s="42">
        <v>608.94</v>
      </c>
      <c r="I25" s="44">
        <f t="shared" si="3"/>
        <v>0</v>
      </c>
      <c r="J25" s="44">
        <v>0</v>
      </c>
      <c r="K25" s="44">
        <v>0</v>
      </c>
      <c r="L25" s="42">
        <f t="shared" si="2"/>
        <v>5968.53</v>
      </c>
      <c r="M25" s="42">
        <v>2269.64</v>
      </c>
      <c r="N25" s="42">
        <v>3698.89</v>
      </c>
      <c r="O25" s="38"/>
    </row>
    <row r="26" spans="1:15" ht="31.5" customHeight="1">
      <c r="A26" s="1" t="s">
        <v>93</v>
      </c>
      <c r="B26" s="36" t="s">
        <v>35</v>
      </c>
      <c r="C26" s="42">
        <f t="shared" si="0"/>
        <v>4487.69</v>
      </c>
      <c r="D26" s="42">
        <v>3720.0299999999997</v>
      </c>
      <c r="E26" s="42">
        <v>767.6600000000001</v>
      </c>
      <c r="F26" s="42">
        <f t="shared" si="1"/>
        <v>5166.56</v>
      </c>
      <c r="G26" s="42">
        <v>5032.18</v>
      </c>
      <c r="H26" s="42">
        <v>134.38</v>
      </c>
      <c r="I26" s="42">
        <f t="shared" si="3"/>
        <v>68.5</v>
      </c>
      <c r="J26" s="43">
        <v>0</v>
      </c>
      <c r="K26" s="42">
        <v>68.5</v>
      </c>
      <c r="L26" s="42">
        <f t="shared" si="2"/>
        <v>4152.71</v>
      </c>
      <c r="M26" s="42">
        <v>1416.54</v>
      </c>
      <c r="N26" s="42">
        <v>2736.17</v>
      </c>
      <c r="O26" s="38"/>
    </row>
    <row r="27" spans="1:15" ht="31.5" customHeight="1">
      <c r="A27" s="1" t="s">
        <v>63</v>
      </c>
      <c r="B27" s="36" t="s">
        <v>36</v>
      </c>
      <c r="C27" s="42">
        <f t="shared" si="0"/>
        <v>3971.84</v>
      </c>
      <c r="D27" s="40">
        <v>3137.21</v>
      </c>
      <c r="E27" s="40">
        <v>834.63</v>
      </c>
      <c r="F27" s="42">
        <f t="shared" si="1"/>
        <v>4084.2999999999997</v>
      </c>
      <c r="G27" s="40">
        <v>3761.37</v>
      </c>
      <c r="H27" s="40">
        <v>322.93</v>
      </c>
      <c r="I27" s="42">
        <f t="shared" si="3"/>
        <v>67.5</v>
      </c>
      <c r="J27" s="45">
        <v>0</v>
      </c>
      <c r="K27" s="40">
        <v>67.5</v>
      </c>
      <c r="L27" s="42">
        <f t="shared" si="2"/>
        <v>6276.07</v>
      </c>
      <c r="M27" s="40">
        <v>3895.2299999999996</v>
      </c>
      <c r="N27" s="40">
        <v>2380.84</v>
      </c>
      <c r="O27" s="38"/>
    </row>
    <row r="28" spans="1:39" ht="31.5" customHeight="1">
      <c r="A28" s="1" t="s">
        <v>94</v>
      </c>
      <c r="B28" s="36" t="s">
        <v>95</v>
      </c>
      <c r="C28" s="42">
        <f aca="true" t="shared" si="4" ref="C28:M28">C29+C32</f>
        <v>1583.05</v>
      </c>
      <c r="D28" s="42">
        <f t="shared" si="4"/>
        <v>213.53</v>
      </c>
      <c r="E28" s="42">
        <f t="shared" si="4"/>
        <v>1369.52</v>
      </c>
      <c r="F28" s="42">
        <f t="shared" si="4"/>
        <v>6194.24</v>
      </c>
      <c r="G28" s="42">
        <f t="shared" si="4"/>
        <v>5984.52</v>
      </c>
      <c r="H28" s="42">
        <f t="shared" si="4"/>
        <v>209.72</v>
      </c>
      <c r="I28" s="42">
        <f t="shared" si="4"/>
        <v>67.94</v>
      </c>
      <c r="J28" s="43">
        <f t="shared" si="4"/>
        <v>0</v>
      </c>
      <c r="K28" s="42">
        <f t="shared" si="4"/>
        <v>67.94</v>
      </c>
      <c r="L28" s="42">
        <f t="shared" si="4"/>
        <v>6253.19</v>
      </c>
      <c r="M28" s="42">
        <f t="shared" si="4"/>
        <v>4051.9300000000003</v>
      </c>
      <c r="N28" s="42">
        <f>N29+N32</f>
        <v>2201.26</v>
      </c>
      <c r="O28" s="38"/>
      <c r="P28" s="46"/>
      <c r="Q28" s="46"/>
      <c r="R28" s="46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</row>
    <row r="29" spans="1:39" s="50" customFormat="1" ht="25.5" customHeight="1">
      <c r="A29" s="65" t="s">
        <v>64</v>
      </c>
      <c r="B29" s="66"/>
      <c r="C29" s="48">
        <f aca="true" t="shared" si="5" ref="C29:N29">SUM(C30,C31)</f>
        <v>308.46000000000004</v>
      </c>
      <c r="D29" s="48">
        <f t="shared" si="5"/>
        <v>213.53</v>
      </c>
      <c r="E29" s="48">
        <f t="shared" si="5"/>
        <v>94.93</v>
      </c>
      <c r="F29" s="48">
        <f t="shared" si="5"/>
        <v>3964.1099999999997</v>
      </c>
      <c r="G29" s="48">
        <f t="shared" si="5"/>
        <v>3903.33</v>
      </c>
      <c r="H29" s="48">
        <f t="shared" si="5"/>
        <v>60.78</v>
      </c>
      <c r="I29" s="48">
        <f t="shared" si="5"/>
        <v>0.74</v>
      </c>
      <c r="J29" s="48">
        <f t="shared" si="5"/>
        <v>0</v>
      </c>
      <c r="K29" s="48">
        <f t="shared" si="5"/>
        <v>0.74</v>
      </c>
      <c r="L29" s="48">
        <f t="shared" si="5"/>
        <v>4823.19</v>
      </c>
      <c r="M29" s="48">
        <f t="shared" si="5"/>
        <v>3436.48</v>
      </c>
      <c r="N29" s="48">
        <f t="shared" si="5"/>
        <v>1386.71</v>
      </c>
      <c r="O29" s="49"/>
      <c r="P29" s="46"/>
      <c r="Q29" s="46"/>
      <c r="R29" s="46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</row>
    <row r="30" spans="1:39" ht="25.5" customHeight="1">
      <c r="A30" s="51" t="s">
        <v>65</v>
      </c>
      <c r="B30" s="52" t="s">
        <v>1</v>
      </c>
      <c r="C30" s="3">
        <f>D30+E30</f>
        <v>0</v>
      </c>
      <c r="D30" s="3">
        <v>0</v>
      </c>
      <c r="E30" s="3">
        <v>0</v>
      </c>
      <c r="F30" s="3">
        <f>G30+H30</f>
        <v>1652.9699999999998</v>
      </c>
      <c r="G30" s="3">
        <v>1607.12</v>
      </c>
      <c r="H30" s="3">
        <v>45.85</v>
      </c>
      <c r="I30" s="3">
        <f>J30+K30</f>
        <v>0</v>
      </c>
      <c r="J30" s="3">
        <v>0</v>
      </c>
      <c r="K30" s="3">
        <v>0</v>
      </c>
      <c r="L30" s="3">
        <f>M30+N30</f>
        <v>3807.5299999999997</v>
      </c>
      <c r="M30" s="3">
        <v>2726.92</v>
      </c>
      <c r="N30" s="3">
        <v>1080.61</v>
      </c>
      <c r="O30" s="38"/>
      <c r="P30" s="46"/>
      <c r="Q30" s="46"/>
      <c r="R30" s="46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</row>
    <row r="31" spans="1:39" ht="25.5" customHeight="1">
      <c r="A31" s="51" t="s">
        <v>66</v>
      </c>
      <c r="B31" s="52" t="s">
        <v>2</v>
      </c>
      <c r="C31" s="3">
        <f>D31+E31</f>
        <v>308.46000000000004</v>
      </c>
      <c r="D31" s="3">
        <v>213.53</v>
      </c>
      <c r="E31" s="3">
        <v>94.93</v>
      </c>
      <c r="F31" s="3">
        <f>G31+H31</f>
        <v>2311.14</v>
      </c>
      <c r="G31" s="3">
        <v>2296.21</v>
      </c>
      <c r="H31" s="3">
        <v>14.93</v>
      </c>
      <c r="I31" s="3">
        <f>J31+K31</f>
        <v>0.74</v>
      </c>
      <c r="J31" s="3">
        <v>0</v>
      </c>
      <c r="K31" s="3">
        <v>0.74</v>
      </c>
      <c r="L31" s="3">
        <f>M31+N31</f>
        <v>1015.66</v>
      </c>
      <c r="M31" s="3">
        <v>709.56</v>
      </c>
      <c r="N31" s="3">
        <v>306.1</v>
      </c>
      <c r="O31" s="38"/>
      <c r="P31" s="46"/>
      <c r="Q31" s="46"/>
      <c r="R31" s="46"/>
      <c r="S31" s="50"/>
      <c r="T31" s="50"/>
      <c r="U31" s="50"/>
      <c r="V31" s="50"/>
      <c r="W31" s="50"/>
      <c r="X31" s="50"/>
      <c r="Y31" s="50"/>
      <c r="Z31" s="50"/>
      <c r="AA31" s="50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</row>
    <row r="32" spans="1:39" s="50" customFormat="1" ht="25.5" customHeight="1">
      <c r="A32" s="65" t="s">
        <v>67</v>
      </c>
      <c r="B32" s="66"/>
      <c r="C32" s="48">
        <f aca="true" t="shared" si="6" ref="C32:N32">SUM(C33,C34)</f>
        <v>1274.59</v>
      </c>
      <c r="D32" s="48">
        <f t="shared" si="6"/>
        <v>0</v>
      </c>
      <c r="E32" s="48">
        <f t="shared" si="6"/>
        <v>1274.59</v>
      </c>
      <c r="F32" s="48">
        <f t="shared" si="6"/>
        <v>2230.13</v>
      </c>
      <c r="G32" s="48">
        <f t="shared" si="6"/>
        <v>2081.19</v>
      </c>
      <c r="H32" s="48">
        <f t="shared" si="6"/>
        <v>148.94</v>
      </c>
      <c r="I32" s="48">
        <f t="shared" si="6"/>
        <v>67.2</v>
      </c>
      <c r="J32" s="48">
        <f t="shared" si="6"/>
        <v>0</v>
      </c>
      <c r="K32" s="48">
        <f t="shared" si="6"/>
        <v>67.2</v>
      </c>
      <c r="L32" s="48">
        <f t="shared" si="6"/>
        <v>1430</v>
      </c>
      <c r="M32" s="48">
        <f t="shared" si="6"/>
        <v>615.45</v>
      </c>
      <c r="N32" s="48">
        <f t="shared" si="6"/>
        <v>814.55</v>
      </c>
      <c r="O32" s="49"/>
      <c r="P32" s="46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</row>
    <row r="33" spans="1:39" ht="25.5" customHeight="1">
      <c r="A33" s="51" t="s">
        <v>68</v>
      </c>
      <c r="B33" s="52" t="s">
        <v>3</v>
      </c>
      <c r="C33" s="3">
        <f>D33+E33</f>
        <v>1205.78</v>
      </c>
      <c r="D33" s="3">
        <v>0</v>
      </c>
      <c r="E33" s="3">
        <v>1205.78</v>
      </c>
      <c r="F33" s="3">
        <f>G33+H33</f>
        <v>424.21000000000004</v>
      </c>
      <c r="G33" s="3">
        <v>389.73</v>
      </c>
      <c r="H33" s="3">
        <v>34.48</v>
      </c>
      <c r="I33" s="3">
        <f>J33+K33</f>
        <v>0</v>
      </c>
      <c r="J33" s="3">
        <v>0</v>
      </c>
      <c r="K33" s="3">
        <v>0</v>
      </c>
      <c r="L33" s="3">
        <f>M33+N33</f>
        <v>694.6600000000001</v>
      </c>
      <c r="M33" s="3">
        <v>291.93</v>
      </c>
      <c r="N33" s="3">
        <v>402.73</v>
      </c>
      <c r="O33" s="38"/>
      <c r="P33" s="46"/>
      <c r="Q33" s="46"/>
      <c r="R33" s="46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</row>
    <row r="34" spans="1:39" ht="25.5" customHeight="1">
      <c r="A34" s="51" t="s">
        <v>69</v>
      </c>
      <c r="B34" s="52" t="s">
        <v>4</v>
      </c>
      <c r="C34" s="3">
        <f>D34+E34</f>
        <v>68.81</v>
      </c>
      <c r="D34" s="3">
        <v>0</v>
      </c>
      <c r="E34" s="3">
        <v>68.81</v>
      </c>
      <c r="F34" s="3">
        <f>G34+H34</f>
        <v>1805.92</v>
      </c>
      <c r="G34" s="3">
        <v>1691.46</v>
      </c>
      <c r="H34" s="3">
        <v>114.46</v>
      </c>
      <c r="I34" s="3">
        <f>J34+K34</f>
        <v>67.2</v>
      </c>
      <c r="J34" s="3">
        <v>0</v>
      </c>
      <c r="K34" s="3">
        <v>67.2</v>
      </c>
      <c r="L34" s="3">
        <f>M34+N34</f>
        <v>735.3399999999999</v>
      </c>
      <c r="M34" s="3">
        <v>323.52</v>
      </c>
      <c r="N34" s="3">
        <v>411.82</v>
      </c>
      <c r="O34" s="38"/>
      <c r="P34" s="46"/>
      <c r="Q34" s="46"/>
      <c r="R34" s="46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</row>
    <row r="35" spans="1:14" ht="4.5" customHeight="1">
      <c r="A35" s="53"/>
      <c r="B35" s="54"/>
      <c r="C35" s="55"/>
      <c r="D35" s="55"/>
      <c r="E35" s="55"/>
      <c r="F35" s="55"/>
      <c r="G35" s="55"/>
      <c r="H35" s="29"/>
      <c r="I35" s="29"/>
      <c r="J35" s="29"/>
      <c r="K35" s="29"/>
      <c r="L35" s="29"/>
      <c r="M35" s="29"/>
      <c r="N35" s="29"/>
    </row>
  </sheetData>
  <sheetProtection/>
  <mergeCells count="17">
    <mergeCell ref="A29:B29"/>
    <mergeCell ref="A32:B32"/>
    <mergeCell ref="A18:B18"/>
    <mergeCell ref="I9:K9"/>
    <mergeCell ref="A16:B16"/>
    <mergeCell ref="A17:B17"/>
    <mergeCell ref="A12:B12"/>
    <mergeCell ref="C11:E11"/>
    <mergeCell ref="L9:N9"/>
    <mergeCell ref="F10:G10"/>
    <mergeCell ref="A10:B10"/>
    <mergeCell ref="C9:G9"/>
    <mergeCell ref="H4:N4"/>
    <mergeCell ref="H6:N6"/>
    <mergeCell ref="A4:G4"/>
    <mergeCell ref="A6:G6"/>
    <mergeCell ref="C10:E10"/>
  </mergeCells>
  <printOptions/>
  <pageMargins left="1.0236220472440944" right="1.0236220472440944" top="0.984251968503937" bottom="1.7716535433070868" header="0" footer="0"/>
  <pageSetup fitToWidth="0" fitToHeight="1" horizontalDpi="1200" verticalDpi="1200" orientation="portrait" paperSize="9" scale="9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林耿民</dc:creator>
  <cp:keywords/>
  <dc:description/>
  <cp:lastModifiedBy>林芳如</cp:lastModifiedBy>
  <cp:lastPrinted>2020-07-20T02:53:31Z</cp:lastPrinted>
  <dcterms:created xsi:type="dcterms:W3CDTF">1997-01-14T01:50:29Z</dcterms:created>
  <dcterms:modified xsi:type="dcterms:W3CDTF">2020-08-10T09:10:19Z</dcterms:modified>
  <cp:category/>
  <cp:version/>
  <cp:contentType/>
  <cp:contentStatus/>
</cp:coreProperties>
</file>