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300" activeTab="0"/>
  </bookViews>
  <sheets>
    <sheet name="表35" sheetId="1" r:id="rId1"/>
    <sheet name="表35 (續一)" sheetId="2" r:id="rId2"/>
    <sheet name="表35 (續二)" sheetId="3" r:id="rId3"/>
    <sheet name="表35 (續三)" sheetId="4" r:id="rId4"/>
    <sheet name="表35 (續四)" sheetId="5" r:id="rId5"/>
    <sheet name="表35 (完)" sheetId="6" r:id="rId6"/>
  </sheets>
  <definedNames>
    <definedName name="_xlnm.Print_Area" localSheetId="0">'表35'!$A$1:$P$41</definedName>
    <definedName name="_xlnm.Print_Area" localSheetId="5">'表35 (完)'!$A$1:$P$41</definedName>
  </definedNames>
  <calcPr fullCalcOnLoad="1"/>
</workbook>
</file>

<file path=xl/sharedStrings.xml><?xml version="1.0" encoding="utf-8"?>
<sst xmlns="http://schemas.openxmlformats.org/spreadsheetml/2006/main" count="504" uniqueCount="164">
  <si>
    <r>
      <t>林</t>
    </r>
    <r>
      <rPr>
        <sz val="10"/>
        <rFont val="Times New Roman"/>
        <family val="1"/>
      </rPr>
      <t xml:space="preserve">                                                                   </t>
    </r>
    <r>
      <rPr>
        <sz val="10"/>
        <rFont val="標楷體"/>
        <family val="4"/>
      </rPr>
      <t>木</t>
    </r>
  </si>
  <si>
    <t>(2006)</t>
  </si>
  <si>
    <t>1st Season</t>
  </si>
  <si>
    <t>2nd Season</t>
  </si>
  <si>
    <t>3rd Season</t>
  </si>
  <si>
    <t>4th Season</t>
  </si>
  <si>
    <t>Grand</t>
  </si>
  <si>
    <t>Area</t>
  </si>
  <si>
    <t>Total</t>
  </si>
  <si>
    <t>竹</t>
  </si>
  <si>
    <t>Quantity (Piece)</t>
  </si>
  <si>
    <t>Bamboo</t>
  </si>
  <si>
    <t>計</t>
  </si>
  <si>
    <t>Sub-Total</t>
  </si>
  <si>
    <t>Trees</t>
  </si>
  <si>
    <t xml:space="preserve">              Unit</t>
  </si>
  <si>
    <t>Trees</t>
  </si>
  <si>
    <r>
      <t>材</t>
    </r>
    <r>
      <rPr>
        <sz val="10"/>
        <rFont val="Times New Roman"/>
        <family val="1"/>
      </rPr>
      <t xml:space="preserve">                                                               </t>
    </r>
    <r>
      <rPr>
        <sz val="10"/>
        <rFont val="標楷體"/>
        <family val="4"/>
      </rPr>
      <t>積</t>
    </r>
  </si>
  <si>
    <t>1st Class</t>
  </si>
  <si>
    <t>2nd Class</t>
  </si>
  <si>
    <t>Standing Volume</t>
  </si>
  <si>
    <t>Planted</t>
  </si>
  <si>
    <t>Natural</t>
  </si>
  <si>
    <t>Firewoods</t>
  </si>
  <si>
    <t>Bamboo</t>
  </si>
  <si>
    <t>Standing Volume</t>
  </si>
  <si>
    <r>
      <t>面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積</t>
    </r>
  </si>
  <si>
    <t>Saw-Timber</t>
  </si>
  <si>
    <t>Sub-Total</t>
  </si>
  <si>
    <t>Planted</t>
  </si>
  <si>
    <t>Firewoods</t>
  </si>
  <si>
    <r>
      <t>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級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</si>
  <si>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t>二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級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</si>
  <si>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t>計</t>
  </si>
  <si>
    <r>
      <t>總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計</t>
    </r>
  </si>
  <si>
    <r>
      <t>合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計</t>
    </r>
  </si>
  <si>
    <r>
      <t>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</si>
  <si>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t>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</si>
  <si>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t>薪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材</t>
    </r>
  </si>
  <si>
    <t>竹</t>
  </si>
  <si>
    <t>Natural</t>
  </si>
  <si>
    <t xml:space="preserve"> (3) Other Agencies-by Kind of Timber</t>
  </si>
  <si>
    <r>
      <t>用</t>
    </r>
    <r>
      <rPr>
        <sz val="10"/>
        <rFont val="Times New Roman"/>
        <family val="1"/>
      </rPr>
      <t xml:space="preserve">                                            </t>
    </r>
    <r>
      <rPr>
        <sz val="10"/>
        <rFont val="標楷體"/>
        <family val="4"/>
      </rPr>
      <t>材</t>
    </r>
  </si>
  <si>
    <t>單位</t>
  </si>
  <si>
    <r>
      <t xml:space="preserve">(3) </t>
    </r>
    <r>
      <rPr>
        <sz val="13"/>
        <rFont val="標楷體"/>
        <family val="4"/>
      </rPr>
      <t>林業有關機關－按材種分</t>
    </r>
  </si>
  <si>
    <r>
      <t>Standing Volume : m</t>
    </r>
    <r>
      <rPr>
        <vertAlign val="superscript"/>
        <sz val="8.5"/>
        <rFont val="Times New Roman"/>
        <family val="1"/>
      </rPr>
      <t>3</t>
    </r>
  </si>
  <si>
    <t xml:space="preserve">              Unit</t>
  </si>
  <si>
    <r>
      <t>面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積</t>
    </r>
  </si>
  <si>
    <r>
      <t>面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積</t>
    </r>
  </si>
  <si>
    <r>
      <t>支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數</t>
    </r>
  </si>
  <si>
    <r>
      <t>支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數</t>
    </r>
  </si>
  <si>
    <r>
      <t>支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數</t>
    </r>
  </si>
  <si>
    <r>
      <t>闊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樹</t>
    </r>
    <r>
      <rPr>
        <sz val="10"/>
        <rFont val="Times New Roman"/>
        <family val="1"/>
      </rPr>
      <t xml:space="preserve">       </t>
    </r>
    <r>
      <rPr>
        <sz val="8"/>
        <rFont val="Times New Roman"/>
        <family val="1"/>
      </rPr>
      <t xml:space="preserve"> Hardwoods</t>
    </r>
  </si>
  <si>
    <r>
      <t>針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</t>
    </r>
    <r>
      <rPr>
        <sz val="8"/>
        <rFont val="Times New Roman"/>
        <family val="1"/>
      </rPr>
      <t>Conifers</t>
    </r>
  </si>
  <si>
    <r>
      <t>闊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樹</t>
    </r>
    <r>
      <rPr>
        <sz val="10"/>
        <rFont val="Times New Roman"/>
        <family val="1"/>
      </rPr>
      <t xml:space="preserve">        </t>
    </r>
    <r>
      <rPr>
        <sz val="8"/>
        <rFont val="Times New Roman"/>
        <family val="1"/>
      </rPr>
      <t>Hardwoods</t>
    </r>
  </si>
  <si>
    <t>Saw-Timber</t>
  </si>
  <si>
    <r>
      <t>闊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樹</t>
    </r>
    <r>
      <rPr>
        <sz val="9"/>
        <rFont val="Times New Roman"/>
        <family val="1"/>
      </rPr>
      <t xml:space="preserve">      </t>
    </r>
    <r>
      <rPr>
        <sz val="8"/>
        <rFont val="Times New Roman"/>
        <family val="1"/>
      </rPr>
      <t xml:space="preserve">  Hardwoods</t>
    </r>
  </si>
  <si>
    <r>
      <t>針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　</t>
    </r>
    <r>
      <rPr>
        <sz val="8"/>
        <rFont val="Times New Roman"/>
        <family val="1"/>
      </rPr>
      <t>Conifers</t>
    </r>
  </si>
  <si>
    <t>Trees</t>
  </si>
  <si>
    <t>Standing Volume</t>
  </si>
  <si>
    <t xml:space="preserve"> 面積：公頃 </t>
  </si>
  <si>
    <t xml:space="preserve"> 材積：立方公尺</t>
  </si>
  <si>
    <t>Area : ha</t>
  </si>
  <si>
    <r>
      <t xml:space="preserve"> </t>
    </r>
    <r>
      <rPr>
        <sz val="9"/>
        <rFont val="標楷體"/>
        <family val="4"/>
      </rPr>
      <t xml:space="preserve">面積：公頃 </t>
    </r>
  </si>
  <si>
    <r>
      <t xml:space="preserve"> </t>
    </r>
    <r>
      <rPr>
        <sz val="9"/>
        <rFont val="標楷體"/>
        <family val="4"/>
      </rPr>
      <t>材積：立方公尺</t>
    </r>
  </si>
  <si>
    <t>(2) Organizations Under F.B.-by Kind of Timber</t>
  </si>
  <si>
    <r>
      <t xml:space="preserve">(2) </t>
    </r>
    <r>
      <rPr>
        <sz val="13"/>
        <rFont val="標楷體"/>
        <family val="4"/>
      </rPr>
      <t>林務局轄屬─按材種分</t>
    </r>
  </si>
  <si>
    <r>
      <t xml:space="preserve">( i ) </t>
    </r>
    <r>
      <rPr>
        <sz val="13"/>
        <rFont val="標楷體"/>
        <family val="4"/>
      </rPr>
      <t>林務局轄屬－直營－按材種分</t>
    </r>
  </si>
  <si>
    <t xml:space="preserve"> ( i ) Organizations Under F.B.-Direct Operating-by Kind of Timber</t>
  </si>
  <si>
    <r>
      <t xml:space="preserve">( ii ) </t>
    </r>
    <r>
      <rPr>
        <sz val="13"/>
        <rFont val="標楷體"/>
        <family val="4"/>
      </rPr>
      <t>林務局轄屬－民營－按材種分</t>
    </r>
  </si>
  <si>
    <t xml:space="preserve"> ( ii ) Organizations Under F.B.-Private Operating-by Kind of Timber</t>
  </si>
  <si>
    <r>
      <t>民</t>
    </r>
    <r>
      <rPr>
        <b/>
        <sz val="10.5"/>
        <rFont val="Times New Roman"/>
        <family val="1"/>
      </rPr>
      <t xml:space="preserve"> 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  95       </t>
    </r>
    <r>
      <rPr>
        <b/>
        <sz val="10.5"/>
        <rFont val="標楷體"/>
        <family val="4"/>
      </rPr>
      <t>年</t>
    </r>
  </si>
  <si>
    <r>
      <t xml:space="preserve">(1) </t>
    </r>
    <r>
      <rPr>
        <sz val="13"/>
        <rFont val="標楷體"/>
        <family val="4"/>
      </rPr>
      <t>臺灣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閩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地區─按材種分</t>
    </r>
  </si>
  <si>
    <t xml:space="preserve"> (1) Taiwan(-Fuchien) Region-by Kind of Timber</t>
  </si>
  <si>
    <r>
      <t>136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</si>
  <si>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137</t>
    </r>
  </si>
  <si>
    <r>
      <t>138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</si>
  <si>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139</t>
    </r>
  </si>
  <si>
    <r>
      <t>140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林產處分</t>
    </r>
  </si>
  <si>
    <t>(4) County and City Governments-by Kind of Timber</t>
  </si>
  <si>
    <r>
      <t>130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</si>
  <si>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131</t>
    </r>
  </si>
  <si>
    <r>
      <t>132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</si>
  <si>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133</t>
    </r>
  </si>
  <si>
    <r>
      <t>134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</si>
  <si>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135</t>
    </r>
  </si>
  <si>
    <r>
      <t>表</t>
    </r>
    <r>
      <rPr>
        <sz val="16"/>
        <rFont val="Times New Roman"/>
        <family val="1"/>
      </rPr>
      <t>35</t>
    </r>
    <r>
      <rPr>
        <sz val="16"/>
        <rFont val="標楷體"/>
        <family val="4"/>
      </rPr>
      <t>　森林主產物採伐</t>
    </r>
  </si>
  <si>
    <t xml:space="preserve">Table 35    Felling of the Trees and Bamboo </t>
  </si>
  <si>
    <r>
      <t>表</t>
    </r>
    <r>
      <rPr>
        <sz val="16"/>
        <rFont val="Times New Roman"/>
        <family val="1"/>
      </rPr>
      <t>35</t>
    </r>
    <r>
      <rPr>
        <sz val="16"/>
        <rFont val="標楷體"/>
        <family val="4"/>
      </rPr>
      <t>　森林主產物採伐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續一</t>
    </r>
    <r>
      <rPr>
        <sz val="16"/>
        <rFont val="Times New Roman"/>
        <family val="1"/>
      </rPr>
      <t>)</t>
    </r>
  </si>
  <si>
    <t>Table 35     Felling of the Trees and Bamboo (Cont’d 1)</t>
  </si>
  <si>
    <r>
      <t>表</t>
    </r>
    <r>
      <rPr>
        <sz val="16"/>
        <rFont val="Times New Roman"/>
        <family val="1"/>
      </rPr>
      <t>35</t>
    </r>
    <r>
      <rPr>
        <sz val="16"/>
        <rFont val="標楷體"/>
        <family val="4"/>
      </rPr>
      <t>　森林主產物採伐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續二</t>
    </r>
    <r>
      <rPr>
        <sz val="16"/>
        <rFont val="Times New Roman"/>
        <family val="1"/>
      </rPr>
      <t>)</t>
    </r>
  </si>
  <si>
    <t>Table 35    Felling of the Trees and Bamboo (Cont’d 2)</t>
  </si>
  <si>
    <r>
      <t>表</t>
    </r>
    <r>
      <rPr>
        <sz val="16"/>
        <rFont val="Times New Roman"/>
        <family val="1"/>
      </rPr>
      <t>35</t>
    </r>
    <r>
      <rPr>
        <sz val="16"/>
        <rFont val="標楷體"/>
        <family val="4"/>
      </rPr>
      <t>　森林主產物採伐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續三</t>
    </r>
    <r>
      <rPr>
        <sz val="16"/>
        <rFont val="Times New Roman"/>
        <family val="1"/>
      </rPr>
      <t>)</t>
    </r>
  </si>
  <si>
    <t>Table 35     Felling of the Trees and Bamboo (Cont’d 3)</t>
  </si>
  <si>
    <r>
      <t>表</t>
    </r>
    <r>
      <rPr>
        <sz val="16"/>
        <rFont val="Times New Roman"/>
        <family val="1"/>
      </rPr>
      <t>35</t>
    </r>
    <r>
      <rPr>
        <sz val="16"/>
        <rFont val="標楷體"/>
        <family val="4"/>
      </rPr>
      <t>　森林主產物採伐</t>
    </r>
    <r>
      <rPr>
        <sz val="16"/>
        <rFont val="Times New Roman"/>
        <family val="1"/>
      </rPr>
      <t xml:space="preserve">  (</t>
    </r>
    <r>
      <rPr>
        <sz val="16"/>
        <rFont val="標楷體"/>
        <family val="4"/>
      </rPr>
      <t>續四</t>
    </r>
    <r>
      <rPr>
        <sz val="16"/>
        <rFont val="Times New Roman"/>
        <family val="1"/>
      </rPr>
      <t>)</t>
    </r>
  </si>
  <si>
    <t>Table 35     Felling of the Trees and Bamboo (Cont’d 4)</t>
  </si>
  <si>
    <t>Table 35     Felling of the Trees and Bamboo (Concluded)</t>
  </si>
  <si>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  95       </t>
    </r>
    <r>
      <rPr>
        <b/>
        <sz val="10.5"/>
        <rFont val="標楷體"/>
        <family val="4"/>
      </rPr>
      <t>年</t>
    </r>
  </si>
  <si>
    <r>
      <rPr>
        <b/>
        <sz val="11"/>
        <rFont val="標楷體"/>
        <family val="4"/>
      </rPr>
      <t>臺閩地區</t>
    </r>
    <r>
      <rPr>
        <b/>
        <sz val="11"/>
        <rFont val="Times New Roman"/>
        <family val="1"/>
      </rPr>
      <t>(</t>
    </r>
    <r>
      <rPr>
        <b/>
        <sz val="9"/>
        <rFont val="Times New Roman"/>
        <family val="1"/>
      </rPr>
      <t>Taiwan-Fuchien Region</t>
    </r>
    <r>
      <rPr>
        <b/>
        <sz val="11"/>
        <rFont val="Times New Roman"/>
        <family val="1"/>
      </rPr>
      <t>)</t>
    </r>
  </si>
  <si>
    <r>
      <rPr>
        <i/>
        <sz val="10.5"/>
        <rFont val="標楷體"/>
        <family val="4"/>
      </rPr>
      <t>上半年計</t>
    </r>
  </si>
  <si>
    <r>
      <rPr>
        <i/>
        <sz val="10.5"/>
        <rFont val="標楷體"/>
        <family val="4"/>
      </rPr>
      <t>下半年計</t>
    </r>
  </si>
  <si>
    <t>1stSeason</t>
  </si>
  <si>
    <t>2ndSeason</t>
  </si>
  <si>
    <t>3rdSeason</t>
  </si>
  <si>
    <t>4thSeason</t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</si>
  <si>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95</t>
    </r>
    <r>
      <rPr>
        <b/>
        <sz val="10.5"/>
        <rFont val="標楷體"/>
        <family val="4"/>
      </rPr>
      <t>年</t>
    </r>
  </si>
  <si>
    <r>
      <rPr>
        <b/>
        <sz val="11"/>
        <rFont val="標楷體"/>
        <family val="4"/>
      </rPr>
      <t>臺閩地區</t>
    </r>
    <r>
      <rPr>
        <b/>
        <sz val="9"/>
        <rFont val="Times New Roman"/>
        <family val="1"/>
      </rPr>
      <t>(Taiwan-FuchienRegion)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</si>
  <si>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</si>
  <si>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2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</si>
  <si>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3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</si>
  <si>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4</t>
    </r>
    <r>
      <rPr>
        <sz val="10.5"/>
        <rFont val="標楷體"/>
        <family val="4"/>
      </rPr>
      <t>季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</si>
  <si>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141</t>
    </r>
  </si>
  <si>
    <r>
      <t>表</t>
    </r>
    <r>
      <rPr>
        <sz val="16"/>
        <rFont val="Times New Roman"/>
        <family val="1"/>
      </rPr>
      <t>35</t>
    </r>
    <r>
      <rPr>
        <sz val="16"/>
        <rFont val="標楷體"/>
        <family val="4"/>
      </rPr>
      <t>　森林主產物採伐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</si>
  <si>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r>
      <t xml:space="preserve">(4) </t>
    </r>
    <r>
      <rPr>
        <sz val="13"/>
        <rFont val="標楷體"/>
        <family val="4"/>
      </rPr>
      <t>直轄市、縣市政府－按材種分</t>
    </r>
  </si>
  <si>
    <r>
      <t>Standing Volume : m</t>
    </r>
    <r>
      <rPr>
        <vertAlign val="superscript"/>
        <sz val="8.5"/>
        <rFont val="Times New Roman"/>
        <family val="1"/>
      </rPr>
      <t>3</t>
    </r>
  </si>
  <si>
    <r>
      <t>林</t>
    </r>
    <r>
      <rPr>
        <sz val="10"/>
        <rFont val="Times New Roman"/>
        <family val="1"/>
      </rPr>
      <t xml:space="preserve">                                                                   </t>
    </r>
    <r>
      <rPr>
        <sz val="10"/>
        <rFont val="標楷體"/>
        <family val="4"/>
      </rPr>
      <t>木</t>
    </r>
  </si>
  <si>
    <r>
      <t>材</t>
    </r>
    <r>
      <rPr>
        <sz val="10"/>
        <rFont val="Times New Roman"/>
        <family val="1"/>
      </rPr>
      <t xml:space="preserve">                                                               </t>
    </r>
    <r>
      <rPr>
        <sz val="10"/>
        <rFont val="標楷體"/>
        <family val="4"/>
      </rPr>
      <t>積</t>
    </r>
  </si>
  <si>
    <r>
      <t>面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積</t>
    </r>
  </si>
  <si>
    <r>
      <t>總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計</t>
    </r>
  </si>
  <si>
    <r>
      <t>用</t>
    </r>
    <r>
      <rPr>
        <sz val="10"/>
        <rFont val="Times New Roman"/>
        <family val="1"/>
      </rPr>
      <t xml:space="preserve">                                            </t>
    </r>
    <r>
      <rPr>
        <sz val="10"/>
        <rFont val="標楷體"/>
        <family val="4"/>
      </rPr>
      <t>材</t>
    </r>
  </si>
  <si>
    <r>
      <t>薪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材</t>
    </r>
  </si>
  <si>
    <r>
      <t>合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計</t>
    </r>
  </si>
  <si>
    <r>
      <t>針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樹</t>
    </r>
    <r>
      <rPr>
        <sz val="10"/>
        <rFont val="Times New Roman"/>
        <family val="1"/>
      </rPr>
      <t xml:space="preserve"> </t>
    </r>
    <r>
      <rPr>
        <sz val="9"/>
        <rFont val="標楷體"/>
        <family val="4"/>
      </rPr>
      <t>　</t>
    </r>
    <r>
      <rPr>
        <sz val="8"/>
        <rFont val="Times New Roman"/>
        <family val="1"/>
      </rPr>
      <t>Conifers</t>
    </r>
  </si>
  <si>
    <r>
      <t>闊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樹</t>
    </r>
    <r>
      <rPr>
        <sz val="9"/>
        <rFont val="Times New Roman"/>
        <family val="1"/>
      </rPr>
      <t xml:space="preserve">       </t>
    </r>
    <r>
      <rPr>
        <sz val="8"/>
        <rFont val="Times New Roman"/>
        <family val="1"/>
      </rPr>
      <t xml:space="preserve"> Hardwoods</t>
    </r>
  </si>
  <si>
    <r>
      <t>面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積</t>
    </r>
  </si>
  <si>
    <r>
      <t>支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數</t>
    </r>
  </si>
  <si>
    <r>
      <t>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級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</si>
  <si>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t>二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級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</si>
  <si>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t>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</si>
  <si>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t>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</si>
  <si>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r>
      <rPr>
        <b/>
        <sz val="10.5"/>
        <rFont val="標楷體"/>
        <family val="4"/>
      </rPr>
      <t>民</t>
    </r>
    <r>
      <rPr>
        <b/>
        <sz val="10.5"/>
        <rFont val="Times New Roman"/>
        <family val="1"/>
      </rPr>
      <t xml:space="preserve">       </t>
    </r>
    <r>
      <rPr>
        <b/>
        <sz val="10.5"/>
        <rFont val="標楷體"/>
        <family val="4"/>
      </rPr>
      <t>國</t>
    </r>
    <r>
      <rPr>
        <b/>
        <sz val="10.5"/>
        <rFont val="Times New Roman"/>
        <family val="1"/>
      </rPr>
      <t xml:space="preserve">       95       </t>
    </r>
    <r>
      <rPr>
        <b/>
        <sz val="10.5"/>
        <rFont val="標楷體"/>
        <family val="4"/>
      </rPr>
      <t>年</t>
    </r>
  </si>
  <si>
    <r>
      <rPr>
        <b/>
        <sz val="11"/>
        <rFont val="標楷體"/>
        <family val="4"/>
      </rPr>
      <t>臺閩地區</t>
    </r>
    <r>
      <rPr>
        <b/>
        <sz val="11"/>
        <rFont val="Times New Roman"/>
        <family val="1"/>
      </rPr>
      <t>(</t>
    </r>
    <r>
      <rPr>
        <b/>
        <sz val="9"/>
        <rFont val="Times New Roman"/>
        <family val="1"/>
      </rPr>
      <t>Taiwan-Fuchien Region</t>
    </r>
    <r>
      <rPr>
        <b/>
        <sz val="11"/>
        <rFont val="Times New Roman"/>
        <family val="1"/>
      </rPr>
      <t>)</t>
    </r>
  </si>
  <si>
    <t>材積</t>
  </si>
  <si>
    <t xml:space="preserve">年  別  及  季  別  </t>
  </si>
  <si>
    <t>Year, Season</t>
  </si>
  <si>
    <t>(2012)</t>
  </si>
  <si>
    <t>(2013)</t>
  </si>
  <si>
    <t>(2014)</t>
  </si>
  <si>
    <t>(2015)</t>
  </si>
  <si>
    <t>(2016)</t>
  </si>
  <si>
    <t>(2017)</t>
  </si>
  <si>
    <t>(2018)</t>
  </si>
  <si>
    <t>(2019)</t>
  </si>
  <si>
    <t>(2020)</t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</si>
  <si>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101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</si>
  <si>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102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</si>
  <si>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103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</si>
  <si>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104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</si>
  <si>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105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</si>
  <si>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106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</si>
  <si>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107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</si>
  <si>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108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</si>
  <si>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109</t>
    </r>
    <r>
      <rPr>
        <b/>
        <sz val="10.5"/>
        <rFont val="標楷體"/>
        <family val="4"/>
      </rPr>
      <t>年</t>
    </r>
  </si>
  <si>
    <t>(2021)</t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</si>
  <si>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101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</si>
  <si>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102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</si>
  <si>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103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</si>
  <si>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104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</si>
  <si>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105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</si>
  <si>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106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</si>
  <si>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107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</si>
  <si>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108</t>
    </r>
    <r>
      <rPr>
        <b/>
        <sz val="10.5"/>
        <rFont val="標楷體"/>
        <family val="4"/>
      </rPr>
      <t>年</t>
    </r>
  </si>
  <si>
    <r>
      <t>民國</t>
    </r>
    <r>
      <rPr>
        <b/>
        <sz val="10.5"/>
        <rFont val="Times New Roman"/>
        <family val="1"/>
      </rPr>
      <t>110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</si>
  <si>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110</t>
    </r>
    <r>
      <rPr>
        <b/>
        <sz val="10.5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</si>
</sst>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00"/>
    <numFmt numFmtId="181" formatCode="\-"/>
    <numFmt numFmtId="182" formatCode="##\ ###\ ###.00"/>
    <numFmt numFmtId="183" formatCode="##\ ###\ ###"/>
    <numFmt numFmtId="184" formatCode="0.00_);[Red]\(0.00\)"/>
    <numFmt numFmtId="185" formatCode="0.00_ "/>
    <numFmt numFmtId="186" formatCode="###\ ###\ ###.00"/>
    <numFmt numFmtId="187" formatCode="####\ ###\ ###.00"/>
    <numFmt numFmtId="188" formatCode="0.0_ "/>
    <numFmt numFmtId="189" formatCode="#\ ###\ ###.00"/>
    <numFmt numFmtId="190" formatCode="0.000_ "/>
    <numFmt numFmtId="191" formatCode="[$-404]AM/PM\ hh:mm:ss"/>
    <numFmt numFmtId="192" formatCode="0_ "/>
    <numFmt numFmtId="193" formatCode="&quot;$&quot;#,##0"/>
    <numFmt numFmtId="194" formatCode="#,##0.00_);[Red]\(#,##0.00\)"/>
    <numFmt numFmtId="195" formatCode="_-* #\ ###\ ##0.00;\-* #\ ###\ ##0.00;_-* &quot;-&quot;_-;_-@_-"/>
    <numFmt numFmtId="196" formatCode="_-* #\ ###\ ##0;\-* #\ ###\ ##0;_-* &quot;-&quot;_-;_-@_-"/>
    <numFmt numFmtId="197" formatCode="[$€-2]\ #,##0.00_);[Red]\([$€-2]\ #,##0.00\)"/>
    <numFmt numFmtId="198" formatCode="_-* ##\ ###\ ##0.00;\-* ##\ ###\ ##0.00;_-* &quot;-&quot;_-;_-@_-"/>
    <numFmt numFmtId="199" formatCode="_-* ###\ ###\ ##0.00;\-* ###\ ###\ ##0.00;_-* &quot;-&quot;_-;_-@_-"/>
    <numFmt numFmtId="200" formatCode="yyyy&quot;年&quot;mm&quot;月&quot;dd&quot;日&quot;"/>
  </numFmts>
  <fonts count="7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b/>
      <sz val="9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sz val="12"/>
      <name val="標楷體"/>
      <family val="4"/>
    </font>
    <font>
      <i/>
      <sz val="9"/>
      <name val="Times New Roman"/>
      <family val="1"/>
    </font>
    <font>
      <sz val="16"/>
      <name val="標楷體"/>
      <family val="4"/>
    </font>
    <font>
      <sz val="8"/>
      <name val="標楷體"/>
      <family val="4"/>
    </font>
    <font>
      <sz val="8"/>
      <name val="新細明體"/>
      <family val="1"/>
    </font>
    <font>
      <sz val="16"/>
      <name val="Times New Roman"/>
      <family val="1"/>
    </font>
    <font>
      <sz val="10.5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0.5"/>
      <name val="Times New Roman"/>
      <family val="1"/>
    </font>
    <font>
      <b/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b/>
      <sz val="10.5"/>
      <name val="Times New Roman"/>
      <family val="1"/>
    </font>
    <font>
      <b/>
      <sz val="10.5"/>
      <name val="標楷體"/>
      <family val="4"/>
    </font>
    <font>
      <sz val="13"/>
      <name val="Times New Roman"/>
      <family val="1"/>
    </font>
    <font>
      <sz val="13"/>
      <name val="標楷體"/>
      <family val="4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.5"/>
      <name val="Times New Roman"/>
      <family val="1"/>
    </font>
    <font>
      <i/>
      <sz val="10.5"/>
      <name val="標楷體"/>
      <family val="4"/>
    </font>
    <font>
      <i/>
      <sz val="12"/>
      <name val="新細明體"/>
      <family val="1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195" fontId="12" fillId="0" borderId="0" xfId="0" applyNumberFormat="1" applyFont="1" applyFill="1" applyAlignment="1" applyProtection="1">
      <alignment horizontal="right" vertical="center" wrapText="1"/>
      <protection/>
    </xf>
    <xf numFmtId="185" fontId="4" fillId="0" borderId="0" xfId="0" applyNumberFormat="1" applyFont="1" applyFill="1" applyAlignment="1" applyProtection="1">
      <alignment horizontal="right" vertical="center" wrapText="1"/>
      <protection/>
    </xf>
    <xf numFmtId="183" fontId="10" fillId="0" borderId="0" xfId="0" applyNumberFormat="1" applyFont="1" applyFill="1" applyAlignment="1" applyProtection="1">
      <alignment horizontal="right" vertical="center" wrapText="1"/>
      <protection/>
    </xf>
    <xf numFmtId="195" fontId="10" fillId="0" borderId="0" xfId="0" applyNumberFormat="1" applyFont="1" applyFill="1" applyAlignment="1" applyProtection="1">
      <alignment horizontal="right" vertical="center" wrapText="1"/>
      <protection/>
    </xf>
    <xf numFmtId="41" fontId="10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182" fontId="4" fillId="0" borderId="0" xfId="0" applyNumberFormat="1" applyFont="1" applyFill="1" applyAlignment="1" applyProtection="1">
      <alignment horizontal="right" vertical="center" wrapText="1"/>
      <protection locked="0"/>
    </xf>
    <xf numFmtId="181" fontId="21" fillId="0" borderId="0" xfId="0" applyNumberFormat="1" applyFont="1" applyFill="1" applyAlignment="1" applyProtection="1">
      <alignment horizontal="right" vertical="center" wrapText="1"/>
      <protection locked="0"/>
    </xf>
    <xf numFmtId="183" fontId="4" fillId="0" borderId="0" xfId="0" applyNumberFormat="1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182" fontId="7" fillId="0" borderId="0" xfId="0" applyNumberFormat="1" applyFont="1" applyFill="1" applyAlignment="1" applyProtection="1">
      <alignment horizontal="right" vertical="center" wrapText="1"/>
      <protection locked="0"/>
    </xf>
    <xf numFmtId="183" fontId="7" fillId="0" borderId="0" xfId="0" applyNumberFormat="1" applyFont="1" applyFill="1" applyAlignment="1" applyProtection="1">
      <alignment horizontal="right" vertical="center" wrapText="1"/>
      <protection locked="0"/>
    </xf>
    <xf numFmtId="185" fontId="4" fillId="0" borderId="0" xfId="0" applyNumberFormat="1" applyFont="1" applyFill="1" applyAlignment="1" applyProtection="1">
      <alignment horizontal="right" vertical="center" wrapText="1"/>
      <protection locked="0"/>
    </xf>
    <xf numFmtId="181" fontId="4" fillId="0" borderId="0" xfId="0" applyNumberFormat="1" applyFont="1" applyFill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right" vertical="center" wrapText="1"/>
      <protection/>
    </xf>
    <xf numFmtId="182" fontId="4" fillId="0" borderId="0" xfId="0" applyNumberFormat="1" applyFont="1" applyFill="1" applyAlignment="1" applyProtection="1">
      <alignment horizontal="right" vertical="center" wrapText="1"/>
      <protection/>
    </xf>
    <xf numFmtId="183" fontId="4" fillId="0" borderId="0" xfId="0" applyNumberFormat="1" applyFont="1" applyFill="1" applyAlignment="1" applyProtection="1">
      <alignment horizontal="right" vertical="center" wrapText="1"/>
      <protection/>
    </xf>
    <xf numFmtId="2" fontId="4" fillId="0" borderId="0" xfId="0" applyNumberFormat="1" applyFont="1" applyFill="1" applyAlignment="1" applyProtection="1">
      <alignment horizontal="right" vertical="center" wrapText="1"/>
      <protection/>
    </xf>
    <xf numFmtId="2" fontId="4" fillId="0" borderId="0" xfId="0" applyNumberFormat="1" applyFont="1" applyFill="1" applyAlignment="1" applyProtection="1">
      <alignment horizontal="right" vertical="center" wrapText="1"/>
      <protection locked="0"/>
    </xf>
    <xf numFmtId="43" fontId="4" fillId="0" borderId="0" xfId="0" applyNumberFormat="1" applyFont="1" applyFill="1" applyAlignment="1" applyProtection="1">
      <alignment horizontal="right" vertical="center" wrapText="1"/>
      <protection/>
    </xf>
    <xf numFmtId="43" fontId="0" fillId="0" borderId="0" xfId="0" applyNumberFormat="1" applyFont="1" applyFill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/>
      <protection locked="0"/>
    </xf>
    <xf numFmtId="196" fontId="12" fillId="0" borderId="0" xfId="0" applyNumberFormat="1" applyFont="1" applyFill="1" applyAlignment="1" applyProtection="1">
      <alignment horizontal="right" vertical="center" wrapText="1"/>
      <protection/>
    </xf>
    <xf numFmtId="0" fontId="36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distributed" vertical="distributed" wrapText="1" indent="2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182" fontId="10" fillId="0" borderId="0" xfId="0" applyNumberFormat="1" applyFont="1" applyFill="1" applyAlignment="1" applyProtection="1">
      <alignment horizontal="right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distributed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right" vertical="center" wrapText="1"/>
      <protection locked="0"/>
    </xf>
    <xf numFmtId="181" fontId="21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right" vertical="center" wrapText="1"/>
      <protection locked="0"/>
    </xf>
    <xf numFmtId="181" fontId="21" fillId="0" borderId="0" xfId="0" applyNumberFormat="1" applyFont="1" applyFill="1" applyAlignment="1" applyProtection="1">
      <alignment horizontal="right" vertical="top" wrapText="1"/>
      <protection locked="0"/>
    </xf>
    <xf numFmtId="0" fontId="36" fillId="0" borderId="0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distributed" vertical="center" wrapText="1"/>
      <protection locked="0"/>
    </xf>
    <xf numFmtId="0" fontId="11" fillId="0" borderId="10" xfId="0" applyFont="1" applyFill="1" applyBorder="1" applyAlignment="1" applyProtection="1">
      <alignment horizontal="distributed" vertical="top" wrapText="1"/>
      <protection locked="0"/>
    </xf>
    <xf numFmtId="0" fontId="6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distributed" vertical="center" wrapText="1" indent="2"/>
      <protection locked="0"/>
    </xf>
    <xf numFmtId="183" fontId="4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182" fontId="10" fillId="0" borderId="10" xfId="0" applyNumberFormat="1" applyFont="1" applyFill="1" applyBorder="1" applyAlignment="1" applyProtection="1">
      <alignment horizontal="right" vertical="top" wrapText="1"/>
      <protection locked="0"/>
    </xf>
    <xf numFmtId="0" fontId="14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85" fontId="0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horizontal="right" vertical="center" wrapText="1"/>
    </xf>
    <xf numFmtId="182" fontId="4" fillId="0" borderId="0" xfId="0" applyNumberFormat="1" applyFont="1" applyFill="1" applyAlignment="1">
      <alignment horizontal="right" vertical="center" wrapText="1"/>
    </xf>
    <xf numFmtId="183" fontId="4" fillId="0" borderId="0" xfId="0" applyNumberFormat="1" applyFont="1" applyFill="1" applyAlignment="1">
      <alignment horizontal="right" vertical="center" wrapText="1"/>
    </xf>
    <xf numFmtId="185" fontId="4" fillId="0" borderId="0" xfId="0" applyNumberFormat="1" applyFont="1" applyFill="1" applyAlignment="1">
      <alignment horizontal="right" vertical="center" wrapText="1"/>
    </xf>
    <xf numFmtId="196" fontId="10" fillId="0" borderId="0" xfId="0" applyNumberFormat="1" applyFont="1" applyFill="1" applyAlignment="1" applyProtection="1">
      <alignment horizontal="right" vertical="center" wrapText="1"/>
      <protection/>
    </xf>
    <xf numFmtId="0" fontId="10" fillId="0" borderId="10" xfId="0" applyFont="1" applyFill="1" applyBorder="1" applyAlignment="1" applyProtection="1">
      <alignment horizontal="right" vertical="top" wrapText="1"/>
      <protection/>
    </xf>
    <xf numFmtId="0" fontId="0" fillId="0" borderId="10" xfId="0" applyFont="1" applyFill="1" applyBorder="1" applyAlignment="1" applyProtection="1">
      <alignment/>
      <protection/>
    </xf>
    <xf numFmtId="195" fontId="4" fillId="0" borderId="0" xfId="0" applyNumberFormat="1" applyFont="1" applyFill="1" applyAlignment="1" applyProtection="1">
      <alignment horizontal="right" vertical="center" wrapText="1"/>
      <protection/>
    </xf>
    <xf numFmtId="43" fontId="0" fillId="0" borderId="0" xfId="0" applyNumberFormat="1" applyFont="1" applyFill="1" applyAlignment="1" applyProtection="1">
      <alignment/>
      <protection locked="0"/>
    </xf>
    <xf numFmtId="195" fontId="73" fillId="0" borderId="0" xfId="0" applyNumberFormat="1" applyFont="1" applyFill="1" applyAlignment="1" applyProtection="1">
      <alignment horizontal="right" vertical="center" wrapText="1"/>
      <protection/>
    </xf>
    <xf numFmtId="43" fontId="37" fillId="0" borderId="14" xfId="0" applyNumberFormat="1" applyFont="1" applyBorder="1" applyAlignment="1">
      <alignment vertical="center"/>
    </xf>
    <xf numFmtId="43" fontId="37" fillId="0" borderId="0" xfId="0" applyNumberFormat="1" applyFont="1" applyBorder="1" applyAlignment="1">
      <alignment vertical="center"/>
    </xf>
    <xf numFmtId="41" fontId="37" fillId="0" borderId="0" xfId="0" applyNumberFormat="1" applyFont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15" fillId="0" borderId="22" xfId="0" applyFont="1" applyFill="1" applyBorder="1" applyAlignment="1" applyProtection="1">
      <alignment horizontal="center"/>
      <protection locked="0"/>
    </xf>
    <xf numFmtId="0" fontId="15" fillId="0" borderId="18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distributed" vertical="center" wrapText="1" indent="1"/>
      <protection locked="0"/>
    </xf>
    <xf numFmtId="0" fontId="34" fillId="0" borderId="11" xfId="0" applyFont="1" applyFill="1" applyBorder="1" applyAlignment="1" applyProtection="1">
      <alignment horizontal="distributed" vertical="center" wrapText="1" inden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11" xfId="0" applyFont="1" applyFill="1" applyBorder="1" applyAlignment="1" applyProtection="1">
      <alignment horizontal="justify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distributed" vertical="center" wrapText="1" indent="1"/>
      <protection locked="0"/>
    </xf>
    <xf numFmtId="0" fontId="2" fillId="0" borderId="0" xfId="0" applyFont="1" applyFill="1" applyAlignment="1" applyProtection="1">
      <alignment horizontal="distributed" inden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11" xfId="0" applyFont="1" applyFill="1" applyBorder="1" applyAlignment="1" applyProtection="1">
      <alignment vertical="center"/>
      <protection locked="0"/>
    </xf>
    <xf numFmtId="9" fontId="5" fillId="0" borderId="23" xfId="39" applyFont="1" applyFill="1" applyBorder="1" applyAlignment="1" applyProtection="1">
      <alignment horizontal="center"/>
      <protection locked="0"/>
    </xf>
    <xf numFmtId="9" fontId="5" fillId="0" borderId="22" xfId="39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distributed" indent="1"/>
      <protection locked="0"/>
    </xf>
    <xf numFmtId="0" fontId="5" fillId="0" borderId="22" xfId="0" applyFont="1" applyFill="1" applyBorder="1" applyAlignment="1" applyProtection="1">
      <alignment horizontal="distributed" indent="1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justify" vertical="center" wrapText="1"/>
      <protection locked="0"/>
    </xf>
    <xf numFmtId="0" fontId="11" fillId="0" borderId="11" xfId="0" applyFont="1" applyFill="1" applyBorder="1" applyAlignment="1" applyProtection="1">
      <alignment horizontal="justify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distributed" vertical="center" wrapText="1" indent="1"/>
      <protection locked="0"/>
    </xf>
    <xf numFmtId="0" fontId="34" fillId="0" borderId="0" xfId="0" applyFont="1" applyFill="1" applyBorder="1" applyAlignment="1" applyProtection="1">
      <alignment horizontal="distributed" vertical="distributed" wrapText="1" indent="1"/>
      <protection locked="0"/>
    </xf>
    <xf numFmtId="0" fontId="34" fillId="0" borderId="11" xfId="0" applyFont="1" applyFill="1" applyBorder="1" applyAlignment="1" applyProtection="1">
      <alignment horizontal="distributed" vertical="distributed" wrapText="1" inden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47"/>
  <sheetViews>
    <sheetView tabSelected="1" zoomScale="110" zoomScaleNormal="110" zoomScaleSheetLayoutView="85" zoomScalePageLayoutView="0" workbookViewId="0" topLeftCell="A23">
      <selection activeCell="I26" sqref="I26"/>
    </sheetView>
  </sheetViews>
  <sheetFormatPr defaultColWidth="9.00390625" defaultRowHeight="16.5"/>
  <cols>
    <col min="1" max="1" width="3.125" style="15" customWidth="1"/>
    <col min="2" max="2" width="18.625" style="15" customWidth="1"/>
    <col min="3" max="3" width="7.125" style="15" customWidth="1"/>
    <col min="4" max="4" width="7.75390625" style="15" customWidth="1"/>
    <col min="5" max="7" width="8.625" style="15" customWidth="1"/>
    <col min="8" max="8" width="8.25390625" style="15" customWidth="1"/>
    <col min="9" max="9" width="8.375" style="15" customWidth="1"/>
    <col min="10" max="13" width="11.00390625" style="15" customWidth="1"/>
    <col min="14" max="15" width="10.625" style="15" customWidth="1"/>
    <col min="16" max="16" width="13.875" style="15" customWidth="1"/>
    <col min="17" max="16384" width="9.00390625" style="15" customWidth="1"/>
  </cols>
  <sheetData>
    <row r="1" spans="1:16" ht="10.5" customHeight="1">
      <c r="A1" s="156" t="s">
        <v>80</v>
      </c>
      <c r="B1" s="156"/>
      <c r="P1" s="86" t="s">
        <v>81</v>
      </c>
    </row>
    <row r="2" ht="6" customHeight="1">
      <c r="B2" s="87"/>
    </row>
    <row r="3" ht="10.5" customHeight="1"/>
    <row r="4" spans="1:16" ht="27" customHeight="1">
      <c r="A4" s="177" t="s">
        <v>86</v>
      </c>
      <c r="B4" s="177"/>
      <c r="C4" s="177"/>
      <c r="D4" s="177"/>
      <c r="E4" s="177"/>
      <c r="F4" s="177"/>
      <c r="G4" s="177"/>
      <c r="H4" s="177"/>
      <c r="I4" s="177"/>
      <c r="J4" s="168" t="s">
        <v>87</v>
      </c>
      <c r="K4" s="169"/>
      <c r="L4" s="169"/>
      <c r="M4" s="169"/>
      <c r="N4" s="169"/>
      <c r="O4" s="169"/>
      <c r="P4" s="169"/>
    </row>
    <row r="5" ht="14.25" customHeight="1"/>
    <row r="6" spans="1:16" ht="18.75" customHeight="1">
      <c r="A6" s="178" t="s">
        <v>72</v>
      </c>
      <c r="B6" s="178"/>
      <c r="C6" s="178"/>
      <c r="D6" s="178"/>
      <c r="E6" s="178"/>
      <c r="F6" s="178"/>
      <c r="G6" s="178"/>
      <c r="H6" s="178"/>
      <c r="I6" s="178"/>
      <c r="J6" s="170" t="s">
        <v>73</v>
      </c>
      <c r="K6" s="171"/>
      <c r="L6" s="171"/>
      <c r="M6" s="171"/>
      <c r="N6" s="171"/>
      <c r="O6" s="171"/>
      <c r="P6" s="171"/>
    </row>
    <row r="7" spans="2:16" ht="10.5" customHeight="1">
      <c r="B7" s="88"/>
      <c r="C7" s="89"/>
      <c r="D7" s="89"/>
      <c r="E7" s="89"/>
      <c r="F7" s="89"/>
      <c r="G7" s="89"/>
      <c r="H7" s="89"/>
      <c r="I7" s="89"/>
      <c r="J7" s="90"/>
      <c r="K7" s="91"/>
      <c r="L7" s="91"/>
      <c r="M7" s="91"/>
      <c r="N7" s="91"/>
      <c r="O7" s="91"/>
      <c r="P7" s="91"/>
    </row>
    <row r="8" spans="1:16" ht="12" customHeight="1">
      <c r="A8" s="157" t="s">
        <v>43</v>
      </c>
      <c r="B8" s="87" t="s">
        <v>63</v>
      </c>
      <c r="N8" s="92"/>
      <c r="O8" s="172" t="s">
        <v>15</v>
      </c>
      <c r="P8" s="18" t="s">
        <v>62</v>
      </c>
    </row>
    <row r="9" spans="1:16" ht="13.5" customHeight="1">
      <c r="A9" s="157"/>
      <c r="B9" s="87" t="s">
        <v>64</v>
      </c>
      <c r="N9" s="93"/>
      <c r="O9" s="172"/>
      <c r="P9" s="94" t="s">
        <v>45</v>
      </c>
    </row>
    <row r="10" spans="2:16" ht="1.5" customHeight="1">
      <c r="B10" s="121"/>
      <c r="N10" s="93"/>
      <c r="O10" s="93"/>
      <c r="P10" s="6"/>
    </row>
    <row r="11" spans="1:16" ht="13.5" customHeight="1">
      <c r="A11" s="49"/>
      <c r="B11" s="112"/>
      <c r="C11" s="113"/>
      <c r="D11" s="154" t="s">
        <v>0</v>
      </c>
      <c r="E11" s="155"/>
      <c r="F11" s="155"/>
      <c r="G11" s="155"/>
      <c r="H11" s="155"/>
      <c r="I11" s="155"/>
      <c r="J11" s="146" t="s">
        <v>14</v>
      </c>
      <c r="K11" s="147"/>
      <c r="L11" s="147"/>
      <c r="M11" s="147"/>
      <c r="N11" s="148"/>
      <c r="O11" s="142" t="s">
        <v>39</v>
      </c>
      <c r="P11" s="143"/>
    </row>
    <row r="12" spans="1:16" ht="13.5" customHeight="1">
      <c r="A12" s="166" t="s">
        <v>133</v>
      </c>
      <c r="B12" s="166"/>
      <c r="C12" s="167"/>
      <c r="D12" s="25"/>
      <c r="E12" s="154" t="s">
        <v>17</v>
      </c>
      <c r="F12" s="155"/>
      <c r="G12" s="155"/>
      <c r="H12" s="155"/>
      <c r="I12" s="155"/>
      <c r="J12" s="146" t="s">
        <v>25</v>
      </c>
      <c r="K12" s="146"/>
      <c r="L12" s="146"/>
      <c r="M12" s="146"/>
      <c r="N12" s="149"/>
      <c r="O12" s="96"/>
      <c r="P12" s="97"/>
    </row>
    <row r="13" spans="1:16" ht="13.5" customHeight="1">
      <c r="A13" s="166"/>
      <c r="B13" s="166"/>
      <c r="C13" s="167"/>
      <c r="D13" s="27" t="s">
        <v>48</v>
      </c>
      <c r="E13" s="28" t="s">
        <v>34</v>
      </c>
      <c r="F13" s="143" t="s">
        <v>42</v>
      </c>
      <c r="G13" s="143"/>
      <c r="H13" s="143"/>
      <c r="I13" s="143"/>
      <c r="J13" s="146" t="s">
        <v>27</v>
      </c>
      <c r="K13" s="150"/>
      <c r="L13" s="150"/>
      <c r="M13" s="151"/>
      <c r="N13" s="152" t="s">
        <v>38</v>
      </c>
      <c r="O13" s="144" t="s">
        <v>24</v>
      </c>
      <c r="P13" s="145"/>
    </row>
    <row r="14" spans="1:16" ht="13.5" customHeight="1">
      <c r="A14" s="140" t="s">
        <v>134</v>
      </c>
      <c r="B14" s="140"/>
      <c r="C14" s="141"/>
      <c r="D14" s="31"/>
      <c r="E14" s="32"/>
      <c r="F14" s="33" t="s">
        <v>35</v>
      </c>
      <c r="G14" s="154" t="s">
        <v>53</v>
      </c>
      <c r="H14" s="155"/>
      <c r="I14" s="155"/>
      <c r="J14" s="35"/>
      <c r="K14" s="155" t="s">
        <v>52</v>
      </c>
      <c r="L14" s="175"/>
      <c r="M14" s="176"/>
      <c r="N14" s="153"/>
      <c r="O14" s="28" t="s">
        <v>26</v>
      </c>
      <c r="P14" s="95" t="s">
        <v>50</v>
      </c>
    </row>
    <row r="15" spans="1:16" ht="13.5" customHeight="1">
      <c r="A15" s="140"/>
      <c r="B15" s="140"/>
      <c r="C15" s="141"/>
      <c r="D15" s="37" t="s">
        <v>7</v>
      </c>
      <c r="E15" s="38" t="s">
        <v>6</v>
      </c>
      <c r="F15" s="39"/>
      <c r="G15" s="28" t="s">
        <v>12</v>
      </c>
      <c r="H15" s="28" t="s">
        <v>31</v>
      </c>
      <c r="I15" s="28" t="s">
        <v>32</v>
      </c>
      <c r="J15" s="33" t="s">
        <v>36</v>
      </c>
      <c r="K15" s="28" t="s">
        <v>12</v>
      </c>
      <c r="L15" s="28" t="s">
        <v>37</v>
      </c>
      <c r="M15" s="33" t="s">
        <v>36</v>
      </c>
      <c r="N15" s="173" t="s">
        <v>23</v>
      </c>
      <c r="O15" s="99"/>
      <c r="P15" s="100"/>
    </row>
    <row r="16" spans="1:16" ht="13.5" customHeight="1">
      <c r="A16" s="20"/>
      <c r="B16" s="20"/>
      <c r="C16" s="43"/>
      <c r="D16" s="44"/>
      <c r="E16" s="45" t="s">
        <v>8</v>
      </c>
      <c r="F16" s="46" t="s">
        <v>8</v>
      </c>
      <c r="G16" s="45" t="s">
        <v>13</v>
      </c>
      <c r="H16" s="45" t="s">
        <v>18</v>
      </c>
      <c r="I16" s="45" t="s">
        <v>19</v>
      </c>
      <c r="J16" s="46" t="s">
        <v>21</v>
      </c>
      <c r="K16" s="45" t="s">
        <v>13</v>
      </c>
      <c r="L16" s="45" t="s">
        <v>40</v>
      </c>
      <c r="M16" s="46" t="s">
        <v>21</v>
      </c>
      <c r="N16" s="174"/>
      <c r="O16" s="45" t="s">
        <v>7</v>
      </c>
      <c r="P16" s="98" t="s">
        <v>10</v>
      </c>
    </row>
    <row r="17" spans="1:16" ht="4.5" customHeight="1">
      <c r="A17" s="50"/>
      <c r="B17" s="50"/>
      <c r="C17" s="23"/>
      <c r="D17" s="97"/>
      <c r="E17" s="122"/>
      <c r="F17" s="122"/>
      <c r="G17" s="122"/>
      <c r="H17" s="122"/>
      <c r="I17" s="122"/>
      <c r="J17" s="122"/>
      <c r="K17" s="122"/>
      <c r="L17" s="122"/>
      <c r="M17" s="122"/>
      <c r="N17" s="123"/>
      <c r="O17" s="122"/>
      <c r="P17" s="122"/>
    </row>
    <row r="18" spans="1:16" ht="24.75" customHeight="1" hidden="1">
      <c r="A18" s="162" t="s">
        <v>97</v>
      </c>
      <c r="B18" s="163"/>
      <c r="C18" s="51" t="s">
        <v>1</v>
      </c>
      <c r="D18" s="52">
        <f>'表35 (續一)'!D18+'表35 (續四)'!D18+'表35 (完)'!D18</f>
        <v>587.22</v>
      </c>
      <c r="E18" s="53">
        <f>SUM(F18,N18)</f>
        <v>63596.06</v>
      </c>
      <c r="F18" s="53">
        <f>SUM(G18,K18)</f>
        <v>52664.81</v>
      </c>
      <c r="G18" s="53">
        <f>SUM(H18:J18)</f>
        <v>35286.06</v>
      </c>
      <c r="H18" s="54">
        <f>'表35 (續一)'!H18+'表35 (續四)'!H18+'表35 (完)'!H18</f>
        <v>0</v>
      </c>
      <c r="I18" s="53">
        <f>'表35 (續一)'!I18+'表35 (續四)'!I18+'表35 (完)'!I18</f>
        <v>72.2</v>
      </c>
      <c r="J18" s="53">
        <f>'表35 (續一)'!J18+'表35 (續四)'!J18+'表35 (完)'!J18</f>
        <v>35213.86</v>
      </c>
      <c r="K18" s="53">
        <f>SUM(L18:M18)</f>
        <v>17378.75</v>
      </c>
      <c r="L18" s="53">
        <f>'表35 (續一)'!L18+'表35 (續四)'!L18+'表35 (完)'!L18</f>
        <v>251.73</v>
      </c>
      <c r="M18" s="53">
        <f>'表35 (續一)'!M18+'表35 (續四)'!M18+'表35 (完)'!M18</f>
        <v>17127.02</v>
      </c>
      <c r="N18" s="53">
        <f>'表35 (續一)'!N18+'表35 (續四)'!N18+'表35 (完)'!N18</f>
        <v>10931.25</v>
      </c>
      <c r="O18" s="53">
        <f>'表35 (續一)'!O18+'表35 (續四)'!O18+'表35 (完)'!O18</f>
        <v>621.88</v>
      </c>
      <c r="P18" s="55">
        <f>'表35 (續一)'!P18+'表35 (續四)'!P18+'表35 (完)'!P18</f>
        <v>3046946</v>
      </c>
    </row>
    <row r="19" spans="1:16" ht="9" customHeight="1" hidden="1">
      <c r="A19" s="56"/>
      <c r="B19" s="160"/>
      <c r="C19" s="161"/>
      <c r="D19" s="57"/>
      <c r="E19" s="53"/>
      <c r="F19" s="53"/>
      <c r="G19" s="53"/>
      <c r="H19" s="58"/>
      <c r="I19" s="58"/>
      <c r="J19" s="58"/>
      <c r="K19" s="53"/>
      <c r="L19" s="58"/>
      <c r="M19" s="58"/>
      <c r="N19" s="58"/>
      <c r="O19" s="58"/>
      <c r="P19" s="59"/>
    </row>
    <row r="20" spans="1:17" ht="5.25" customHeight="1">
      <c r="A20" s="56"/>
      <c r="B20" s="160"/>
      <c r="C20" s="161"/>
      <c r="D20" s="57"/>
      <c r="E20" s="53"/>
      <c r="F20" s="53"/>
      <c r="G20" s="53"/>
      <c r="H20" s="58"/>
      <c r="I20" s="58"/>
      <c r="J20" s="58"/>
      <c r="K20" s="53"/>
      <c r="L20" s="58"/>
      <c r="M20" s="58"/>
      <c r="N20" s="58"/>
      <c r="O20" s="58"/>
      <c r="P20" s="59"/>
      <c r="Q20" s="56"/>
    </row>
    <row r="21" spans="1:17" ht="18.75" customHeight="1">
      <c r="A21" s="179" t="s">
        <v>98</v>
      </c>
      <c r="B21" s="179"/>
      <c r="C21" s="180"/>
      <c r="D21" s="60"/>
      <c r="E21" s="53"/>
      <c r="F21" s="53"/>
      <c r="G21" s="53"/>
      <c r="H21" s="61"/>
      <c r="I21" s="61"/>
      <c r="J21" s="53"/>
      <c r="K21" s="53"/>
      <c r="L21" s="53"/>
      <c r="M21" s="53"/>
      <c r="N21" s="53"/>
      <c r="O21" s="53"/>
      <c r="P21" s="55"/>
      <c r="Q21" s="56"/>
    </row>
    <row r="22" spans="1:45" ht="28.5" customHeight="1">
      <c r="A22" s="164" t="s">
        <v>144</v>
      </c>
      <c r="B22" s="165"/>
      <c r="C22" s="51" t="s">
        <v>135</v>
      </c>
      <c r="D22" s="132">
        <f>'表35 (續一)'!D22+'表35 (續四)'!D22+'表35 (完)'!D22</f>
        <v>151.4483</v>
      </c>
      <c r="E22" s="132">
        <f aca="true" t="shared" si="0" ref="E22:E30">SUM(F22,N22)</f>
        <v>46230.100000000006</v>
      </c>
      <c r="F22" s="132">
        <f aca="true" t="shared" si="1" ref="F22:F30">SUM(G22,K22)</f>
        <v>43422.50000000001</v>
      </c>
      <c r="G22" s="132">
        <f aca="true" t="shared" si="2" ref="G22:G30">SUM(H22:J22)</f>
        <v>37258.310000000005</v>
      </c>
      <c r="H22" s="132">
        <f>'表35 (續一)'!H22+'表35 (續四)'!H22+'表35 (完)'!H22</f>
        <v>15.32</v>
      </c>
      <c r="I22" s="132">
        <f>'表35 (續一)'!I22+'表35 (續四)'!I22+'表35 (完)'!I22</f>
        <v>54.33</v>
      </c>
      <c r="J22" s="132">
        <f>'表35 (續一)'!J22+'表35 (續四)'!J22+'表35 (完)'!J22</f>
        <v>37188.66</v>
      </c>
      <c r="K22" s="132">
        <f aca="true" t="shared" si="3" ref="K22:K30">SUM(L22:M22)</f>
        <v>6164.1900000000005</v>
      </c>
      <c r="L22" s="132">
        <f>'表35 (續一)'!L22+'表35 (續四)'!L22+'表35 (完)'!L22</f>
        <v>193.52</v>
      </c>
      <c r="M22" s="132">
        <f>'表35 (續一)'!M22+'表35 (續四)'!M22+'表35 (完)'!M22</f>
        <v>5970.67</v>
      </c>
      <c r="N22" s="132">
        <f>'表35 (續一)'!N22+'表35 (續四)'!N22+'表35 (完)'!N22</f>
        <v>2807.6</v>
      </c>
      <c r="O22" s="132">
        <f>'表35 (續一)'!O22+'表35 (續四)'!O22+'表35 (完)'!O22</f>
        <v>377.86</v>
      </c>
      <c r="P22" s="64">
        <f>'表35 (續一)'!P22+'表35 (續四)'!P22+'表35 (完)'!P22</f>
        <v>1772876</v>
      </c>
      <c r="Q22" s="56"/>
      <c r="AO22" s="124"/>
      <c r="AP22" s="124"/>
      <c r="AQ22" s="124"/>
      <c r="AR22" s="124"/>
      <c r="AS22" s="124"/>
    </row>
    <row r="23" spans="1:17" ht="28.5" customHeight="1">
      <c r="A23" s="164" t="s">
        <v>145</v>
      </c>
      <c r="B23" s="165"/>
      <c r="C23" s="51" t="s">
        <v>136</v>
      </c>
      <c r="D23" s="132">
        <f>'表35 (續一)'!D23+'表35 (續四)'!D23+'表35 (完)'!D23</f>
        <v>170.46</v>
      </c>
      <c r="E23" s="132">
        <f>SUM(F23,N23)</f>
        <v>42219.14</v>
      </c>
      <c r="F23" s="132">
        <f>SUM(G23,K23)</f>
        <v>34401.65</v>
      </c>
      <c r="G23" s="132">
        <f>SUM(H23:J23)</f>
        <v>26486.16</v>
      </c>
      <c r="H23" s="132">
        <f>'表35 (續一)'!H23+'表35 (續四)'!H23+'表35 (完)'!H23</f>
        <v>3.65</v>
      </c>
      <c r="I23" s="132">
        <f>'表35 (續一)'!I23+'表35 (續四)'!I23+'表35 (完)'!I23</f>
        <v>21.51</v>
      </c>
      <c r="J23" s="132">
        <f>'表35 (續一)'!J23+'表35 (續四)'!J23+'表35 (完)'!J23</f>
        <v>26461</v>
      </c>
      <c r="K23" s="132">
        <f>SUM(L23:M23)</f>
        <v>7915.489999999999</v>
      </c>
      <c r="L23" s="132">
        <f>'表35 (續一)'!L23+'表35 (續四)'!L23+'表35 (完)'!L23</f>
        <v>399.54</v>
      </c>
      <c r="M23" s="132">
        <f>'表35 (續一)'!M23+'表35 (續四)'!M23+'表35 (完)'!M23</f>
        <v>7515.949999999999</v>
      </c>
      <c r="N23" s="132">
        <f>'表35 (續一)'!N23+'表35 (續四)'!N23+'表35 (完)'!N23</f>
        <v>7817.49</v>
      </c>
      <c r="O23" s="132">
        <f>'表35 (續一)'!O23+'表35 (續四)'!O23+'表35 (完)'!O23</f>
        <v>285.13</v>
      </c>
      <c r="P23" s="64">
        <f>'表35 (續一)'!P23+'表35 (續四)'!P23+'表35 (完)'!P23</f>
        <v>1532111</v>
      </c>
      <c r="Q23" s="56"/>
    </row>
    <row r="24" spans="1:17" ht="28.5" customHeight="1">
      <c r="A24" s="164" t="s">
        <v>146</v>
      </c>
      <c r="B24" s="165"/>
      <c r="C24" s="51" t="s">
        <v>137</v>
      </c>
      <c r="D24" s="132">
        <f>'表35 (續一)'!D24+'表35 (續四)'!D24+'表35 (完)'!D24</f>
        <v>155.45</v>
      </c>
      <c r="E24" s="132">
        <f t="shared" si="0"/>
        <v>62271.439999999995</v>
      </c>
      <c r="F24" s="132">
        <f t="shared" si="1"/>
        <v>58023.969999999994</v>
      </c>
      <c r="G24" s="132">
        <f t="shared" si="2"/>
        <v>51361.13999999999</v>
      </c>
      <c r="H24" s="132">
        <f>'表35 (續一)'!H24+'表35 (續四)'!H24+'表35 (完)'!H24</f>
        <v>2.26</v>
      </c>
      <c r="I24" s="132">
        <f>'表35 (續一)'!I24+'表35 (續四)'!I24+'表35 (完)'!I24</f>
        <v>8.91</v>
      </c>
      <c r="J24" s="132">
        <f>'表35 (續一)'!J24+'表35 (續四)'!J24+'表35 (完)'!J24</f>
        <v>51349.969999999994</v>
      </c>
      <c r="K24" s="132">
        <f t="shared" si="3"/>
        <v>6662.83</v>
      </c>
      <c r="L24" s="132">
        <f>'表35 (續一)'!L24+'表35 (續四)'!L24+'表35 (完)'!L24</f>
        <v>337.43</v>
      </c>
      <c r="M24" s="132">
        <f>'表35 (續一)'!M24+'表35 (續四)'!M24+'表35 (完)'!M24</f>
        <v>6325.4</v>
      </c>
      <c r="N24" s="132">
        <f>'表35 (續一)'!N24+'表35 (續四)'!N24+'表35 (完)'!N24</f>
        <v>4247.47</v>
      </c>
      <c r="O24" s="132">
        <f>'表35 (續一)'!O24+'表35 (續四)'!O24+'表35 (完)'!O24</f>
        <v>393.69</v>
      </c>
      <c r="P24" s="64">
        <f>'表35 (續一)'!P24+'表35 (續四)'!P24+'表35 (完)'!P24</f>
        <v>2427516</v>
      </c>
      <c r="Q24" s="56"/>
    </row>
    <row r="25" spans="1:17" ht="28.5" customHeight="1">
      <c r="A25" s="164" t="s">
        <v>147</v>
      </c>
      <c r="B25" s="165"/>
      <c r="C25" s="51" t="s">
        <v>138</v>
      </c>
      <c r="D25" s="132">
        <f>'表35 (續一)'!D25+'表35 (續四)'!D25+'表35 (完)'!D25</f>
        <v>189.27999999999997</v>
      </c>
      <c r="E25" s="132">
        <f t="shared" si="0"/>
        <v>51608.04</v>
      </c>
      <c r="F25" s="132">
        <f t="shared" si="1"/>
        <v>43536.840000000004</v>
      </c>
      <c r="G25" s="132">
        <f t="shared" si="2"/>
        <v>37401.66</v>
      </c>
      <c r="H25" s="132">
        <f>'表35 (續一)'!H25+'表35 (續四)'!H25+'表35 (完)'!H25</f>
        <v>0.28</v>
      </c>
      <c r="I25" s="132">
        <f>'表35 (續一)'!I25+'表35 (續四)'!I25+'表35 (完)'!I25</f>
        <v>2.23</v>
      </c>
      <c r="J25" s="132">
        <f>'表35 (續一)'!J25+'表35 (續四)'!J25+'表35 (完)'!J25</f>
        <v>37399.15</v>
      </c>
      <c r="K25" s="132">
        <f t="shared" si="3"/>
        <v>6135.18</v>
      </c>
      <c r="L25" s="132">
        <f>'表35 (續一)'!L25+'表35 (續四)'!L25+'表35 (完)'!L25</f>
        <v>313.66</v>
      </c>
      <c r="M25" s="132">
        <f>'表35 (續一)'!M25+'表35 (續四)'!M25+'表35 (完)'!M25</f>
        <v>5821.52</v>
      </c>
      <c r="N25" s="132">
        <f>'表35 (續一)'!N25+'表35 (續四)'!N25+'表35 (完)'!N25</f>
        <v>8071.2</v>
      </c>
      <c r="O25" s="132">
        <f>'表35 (續一)'!O25+'表35 (續四)'!O25+'表35 (完)'!O25</f>
        <v>487.56999999999994</v>
      </c>
      <c r="P25" s="64">
        <f>'表35 (續一)'!P25+'表35 (續四)'!P25+'表35 (完)'!P25</f>
        <v>2431258</v>
      </c>
      <c r="Q25" s="56"/>
    </row>
    <row r="26" spans="1:30" ht="28.5" customHeight="1">
      <c r="A26" s="164" t="s">
        <v>148</v>
      </c>
      <c r="B26" s="165"/>
      <c r="C26" s="51" t="s">
        <v>139</v>
      </c>
      <c r="D26" s="132">
        <f>'表35 (續一)'!D26+'表35 (續四)'!D26+'表35 (完)'!D26</f>
        <v>123.53</v>
      </c>
      <c r="E26" s="132">
        <f t="shared" si="0"/>
        <v>42043.26</v>
      </c>
      <c r="F26" s="132">
        <f t="shared" si="1"/>
        <v>34170.5</v>
      </c>
      <c r="G26" s="132">
        <f t="shared" si="2"/>
        <v>26187.53</v>
      </c>
      <c r="H26" s="132">
        <f>'表35 (續一)'!H26+'表35 (續四)'!H26+'表35 (完)'!H26</f>
        <v>6.43</v>
      </c>
      <c r="I26" s="132">
        <f>'表35 (續一)'!I26+'表35 (續四)'!I26+'表35 (完)'!I26</f>
        <v>57.26</v>
      </c>
      <c r="J26" s="132">
        <f>'表35 (續一)'!J26+'表35 (續四)'!J26+'表35 (完)'!J26</f>
        <v>26123.84</v>
      </c>
      <c r="K26" s="132">
        <f t="shared" si="3"/>
        <v>7982.97</v>
      </c>
      <c r="L26" s="132">
        <f>'表35 (續一)'!L26+'表35 (續四)'!L26+'表35 (完)'!L26</f>
        <v>495.06</v>
      </c>
      <c r="M26" s="132">
        <f>'表35 (續一)'!M26+'表35 (續四)'!M26+'表35 (完)'!M26</f>
        <v>7487.91</v>
      </c>
      <c r="N26" s="132">
        <f>'表35 (續一)'!N26+'表35 (續四)'!N26+'表35 (完)'!N26</f>
        <v>7872.76</v>
      </c>
      <c r="O26" s="132">
        <f>'表35 (續一)'!O26+'表35 (續四)'!O26+'表35 (完)'!O26</f>
        <v>286.62</v>
      </c>
      <c r="P26" s="64">
        <f>'表35 (續一)'!P26+'表35 (續四)'!P26+'表35 (完)'!P26</f>
        <v>1803786</v>
      </c>
      <c r="Q26" s="56"/>
      <c r="R26" s="125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7"/>
    </row>
    <row r="27" spans="1:30" ht="28.5" customHeight="1">
      <c r="A27" s="164" t="s">
        <v>149</v>
      </c>
      <c r="B27" s="165"/>
      <c r="C27" s="51" t="s">
        <v>140</v>
      </c>
      <c r="D27" s="132">
        <f>'表35 (續一)'!D27+'表35 (續四)'!D27+'表35 (完)'!D27</f>
        <v>86.94999999999999</v>
      </c>
      <c r="E27" s="132">
        <f t="shared" si="0"/>
        <v>33964.240000000005</v>
      </c>
      <c r="F27" s="132">
        <f t="shared" si="1"/>
        <v>29584.760000000002</v>
      </c>
      <c r="G27" s="132">
        <f t="shared" si="2"/>
        <v>23342.27</v>
      </c>
      <c r="H27" s="132">
        <f>'表35 (續一)'!H27+'表35 (續四)'!H27+'表35 (完)'!H27</f>
        <v>18.41</v>
      </c>
      <c r="I27" s="132">
        <f>'表35 (續一)'!I27+'表35 (續四)'!I27+'表35 (完)'!I27</f>
        <v>15.77</v>
      </c>
      <c r="J27" s="132">
        <f>'表35 (續一)'!J27+'表35 (續四)'!J27+'表35 (完)'!J27</f>
        <v>23308.09</v>
      </c>
      <c r="K27" s="132">
        <f t="shared" si="3"/>
        <v>6242.49</v>
      </c>
      <c r="L27" s="132">
        <f>'表35 (續一)'!L27+'表35 (續四)'!L27+'表35 (完)'!L27</f>
        <v>212.92000000000002</v>
      </c>
      <c r="M27" s="132">
        <f>'表35 (續一)'!M27+'表35 (續四)'!M27+'表35 (完)'!M27</f>
        <v>6029.57</v>
      </c>
      <c r="N27" s="132">
        <f>'表35 (續一)'!N27+'表35 (續四)'!N27+'表35 (完)'!N27</f>
        <v>4379.4800000000005</v>
      </c>
      <c r="O27" s="132">
        <f>'表35 (續一)'!O27+'表35 (續四)'!O27+'表35 (完)'!O27</f>
        <v>181.42</v>
      </c>
      <c r="P27" s="64">
        <f>'表35 (續一)'!P27+'表35 (續四)'!P27+'表35 (完)'!P27</f>
        <v>1229043</v>
      </c>
      <c r="Q27" s="56"/>
      <c r="R27" s="125"/>
      <c r="S27" s="126"/>
      <c r="T27" s="126"/>
      <c r="U27" s="126"/>
      <c r="V27" s="128"/>
      <c r="W27" s="126"/>
      <c r="X27" s="126"/>
      <c r="Y27" s="126"/>
      <c r="Z27" s="126"/>
      <c r="AA27" s="126"/>
      <c r="AB27" s="126"/>
      <c r="AC27" s="126"/>
      <c r="AD27" s="127"/>
    </row>
    <row r="28" spans="1:30" ht="28.5" customHeight="1">
      <c r="A28" s="164" t="s">
        <v>150</v>
      </c>
      <c r="B28" s="165"/>
      <c r="C28" s="51" t="s">
        <v>141</v>
      </c>
      <c r="D28" s="132">
        <f>'表35 (續一)'!D28+'表35 (續四)'!D28+'表35 (完)'!D28</f>
        <v>100.51</v>
      </c>
      <c r="E28" s="132">
        <f t="shared" si="0"/>
        <v>38304.9</v>
      </c>
      <c r="F28" s="132">
        <f t="shared" si="1"/>
        <v>32743.15</v>
      </c>
      <c r="G28" s="132">
        <f t="shared" si="2"/>
        <v>26550.36</v>
      </c>
      <c r="H28" s="132">
        <f>'表35 (續一)'!H28+'表35 (續四)'!H28+'表35 (完)'!H28</f>
        <v>1.31</v>
      </c>
      <c r="I28" s="132">
        <f>'表35 (續一)'!I28+'表35 (續四)'!I28+'表35 (完)'!I28</f>
        <v>0</v>
      </c>
      <c r="J28" s="132">
        <f>'表35 (續一)'!J28+'表35 (續四)'!J28+'表35 (完)'!J28</f>
        <v>26549.05</v>
      </c>
      <c r="K28" s="132">
        <f t="shared" si="3"/>
        <v>6192.79</v>
      </c>
      <c r="L28" s="132">
        <f>'表35 (續一)'!L28+'表35 (續四)'!L28+'表35 (完)'!L28</f>
        <v>128.56</v>
      </c>
      <c r="M28" s="132">
        <f>'表35 (續一)'!M28+'表35 (續四)'!M28+'表35 (完)'!M28</f>
        <v>6064.23</v>
      </c>
      <c r="N28" s="132">
        <f>'表35 (續一)'!N28+'表35 (續四)'!N28+'表35 (完)'!N28</f>
        <v>5561.75</v>
      </c>
      <c r="O28" s="132">
        <f>'表35 (續一)'!O28+'表35 (續四)'!O28+'表35 (完)'!O28</f>
        <v>130.73000000000002</v>
      </c>
      <c r="P28" s="64">
        <f>'表35 (續一)'!P28+'表35 (續四)'!P28+'表35 (完)'!P28</f>
        <v>609969</v>
      </c>
      <c r="Q28" s="56"/>
      <c r="R28" s="125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7"/>
    </row>
    <row r="29" spans="1:30" ht="28.5" customHeight="1">
      <c r="A29" s="164" t="s">
        <v>151</v>
      </c>
      <c r="B29" s="165"/>
      <c r="C29" s="51" t="s">
        <v>142</v>
      </c>
      <c r="D29" s="132">
        <f>'表35 (續一)'!D29+'表35 (續四)'!D29+'表35 (完)'!D29</f>
        <v>93.45</v>
      </c>
      <c r="E29" s="132">
        <f t="shared" si="0"/>
        <v>46914.450000000004</v>
      </c>
      <c r="F29" s="132">
        <f t="shared" si="1"/>
        <v>41650.590000000004</v>
      </c>
      <c r="G29" s="132">
        <f t="shared" si="2"/>
        <v>34350.72</v>
      </c>
      <c r="H29" s="132">
        <f>'表35 (續一)'!H29+'表35 (續四)'!H29+'表35 (完)'!H29</f>
        <v>0</v>
      </c>
      <c r="I29" s="132">
        <f>'表35 (續一)'!I29+'表35 (續四)'!I29+'表35 (完)'!I29</f>
        <v>3.86</v>
      </c>
      <c r="J29" s="132">
        <f>'表35 (續一)'!J29+'表35 (續四)'!J29+'表35 (完)'!J29</f>
        <v>34346.86</v>
      </c>
      <c r="K29" s="132">
        <f t="shared" si="3"/>
        <v>7299.87</v>
      </c>
      <c r="L29" s="132">
        <f>'表35 (續一)'!L29+'表35 (續四)'!L29+'表35 (完)'!L29</f>
        <v>191.33999999999997</v>
      </c>
      <c r="M29" s="132">
        <f>'表35 (續一)'!M29+'表35 (續四)'!M29+'表35 (完)'!M29</f>
        <v>7108.53</v>
      </c>
      <c r="N29" s="132">
        <f>'表35 (續一)'!N29+'表35 (續四)'!N29+'表35 (完)'!N29</f>
        <v>5263.860000000001</v>
      </c>
      <c r="O29" s="132">
        <f>'表35 (續一)'!O29+'表35 (續四)'!O29+'表35 (完)'!O29</f>
        <v>191.86</v>
      </c>
      <c r="P29" s="64">
        <f>'表35 (續一)'!P29+'表35 (續四)'!P29+'表35 (完)'!P29</f>
        <v>1067344</v>
      </c>
      <c r="Q29" s="56"/>
      <c r="R29" s="125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7"/>
    </row>
    <row r="30" spans="1:17" ht="28.5" customHeight="1">
      <c r="A30" s="164" t="s">
        <v>152</v>
      </c>
      <c r="B30" s="165"/>
      <c r="C30" s="51" t="s">
        <v>143</v>
      </c>
      <c r="D30" s="132">
        <f>'表35 (續一)'!D30+'表35 (續四)'!D30+'表35 (完)'!D30</f>
        <v>103.60999999999999</v>
      </c>
      <c r="E30" s="132">
        <f t="shared" si="0"/>
        <v>39942.54</v>
      </c>
      <c r="F30" s="132">
        <f t="shared" si="1"/>
        <v>33381.47</v>
      </c>
      <c r="G30" s="132">
        <f t="shared" si="2"/>
        <v>29060.100000000002</v>
      </c>
      <c r="H30" s="132">
        <f>'表35 (續一)'!H30+'表35 (續四)'!H30+'表35 (完)'!H30</f>
        <v>4.17</v>
      </c>
      <c r="I30" s="132">
        <f>'表35 (續一)'!I30+'表35 (續四)'!I30+'表35 (完)'!I30</f>
        <v>47.71</v>
      </c>
      <c r="J30" s="132">
        <f>'表35 (續一)'!J30+'表35 (續四)'!J30+'表35 (完)'!J30</f>
        <v>29008.22</v>
      </c>
      <c r="K30" s="132">
        <f t="shared" si="3"/>
        <v>4321.37</v>
      </c>
      <c r="L30" s="132">
        <f>'表35 (續一)'!L30+'表35 (續四)'!L30+'表35 (完)'!L30</f>
        <v>154.5</v>
      </c>
      <c r="M30" s="132">
        <f>'表35 (續一)'!M30+'表35 (續四)'!M30+'表35 (完)'!M30</f>
        <v>4166.87</v>
      </c>
      <c r="N30" s="132">
        <f>'表35 (續一)'!N30+'表35 (續四)'!N30+'表35 (完)'!N30</f>
        <v>6561.07</v>
      </c>
      <c r="O30" s="132">
        <f>'表35 (續一)'!O30+'表35 (續四)'!O30+'表35 (完)'!O30</f>
        <v>249.97</v>
      </c>
      <c r="P30" s="64">
        <f>'表35 (續一)'!P30+'表35 (續四)'!P30+'表35 (完)'!P30</f>
        <v>737486</v>
      </c>
      <c r="Q30" s="56"/>
    </row>
    <row r="31" spans="1:17" ht="28.5" customHeight="1">
      <c r="A31" s="164" t="s">
        <v>163</v>
      </c>
      <c r="B31" s="165"/>
      <c r="C31" s="51" t="s">
        <v>153</v>
      </c>
      <c r="D31" s="132">
        <f>D32+D37</f>
        <v>102.07</v>
      </c>
      <c r="E31" s="132">
        <f aca="true" t="shared" si="4" ref="E31:O31">E32+E37</f>
        <v>45261.26</v>
      </c>
      <c r="F31" s="132">
        <f t="shared" si="4"/>
        <v>39151.03</v>
      </c>
      <c r="G31" s="132">
        <f t="shared" si="4"/>
        <v>35371.270000000004</v>
      </c>
      <c r="H31" s="132">
        <f t="shared" si="4"/>
        <v>10.44</v>
      </c>
      <c r="I31" s="132">
        <f t="shared" si="4"/>
        <v>0</v>
      </c>
      <c r="J31" s="132">
        <f t="shared" si="4"/>
        <v>35360.83</v>
      </c>
      <c r="K31" s="132">
        <f t="shared" si="4"/>
        <v>3779.76</v>
      </c>
      <c r="L31" s="132">
        <f t="shared" si="4"/>
        <v>62.980000000000004</v>
      </c>
      <c r="M31" s="132">
        <f t="shared" si="4"/>
        <v>3716.7799999999997</v>
      </c>
      <c r="N31" s="132">
        <f t="shared" si="4"/>
        <v>6110.23</v>
      </c>
      <c r="O31" s="132">
        <f t="shared" si="4"/>
        <v>135.6</v>
      </c>
      <c r="P31" s="64">
        <f>P32+P37</f>
        <v>730163</v>
      </c>
      <c r="Q31" s="56"/>
    </row>
    <row r="32" spans="1:17" s="104" customFormat="1" ht="24.75" customHeight="1">
      <c r="A32" s="114"/>
      <c r="B32" s="158" t="s">
        <v>99</v>
      </c>
      <c r="C32" s="159"/>
      <c r="D32" s="1">
        <f>SUM(D33,D35)</f>
        <v>64.32</v>
      </c>
      <c r="E32" s="1">
        <f>SUM(E33,E35)</f>
        <v>21785.74</v>
      </c>
      <c r="F32" s="1">
        <f aca="true" t="shared" si="5" ref="F32:P32">SUM(F33,F35)</f>
        <v>18687.96</v>
      </c>
      <c r="G32" s="1">
        <f>SUM(G33,G35)</f>
        <v>16524.8</v>
      </c>
      <c r="H32" s="1">
        <f t="shared" si="5"/>
        <v>10.44</v>
      </c>
      <c r="I32" s="1">
        <f t="shared" si="5"/>
        <v>0</v>
      </c>
      <c r="J32" s="1">
        <f t="shared" si="5"/>
        <v>16514.36</v>
      </c>
      <c r="K32" s="1">
        <f t="shared" si="5"/>
        <v>2163.16</v>
      </c>
      <c r="L32" s="1">
        <f t="shared" si="5"/>
        <v>56.59</v>
      </c>
      <c r="M32" s="1">
        <f t="shared" si="5"/>
        <v>2106.5699999999997</v>
      </c>
      <c r="N32" s="1">
        <f t="shared" si="5"/>
        <v>3097.7799999999997</v>
      </c>
      <c r="O32" s="1">
        <f t="shared" si="5"/>
        <v>63.36</v>
      </c>
      <c r="P32" s="70">
        <f t="shared" si="5"/>
        <v>399390</v>
      </c>
      <c r="Q32" s="114"/>
    </row>
    <row r="33" spans="1:17" ht="23.25" customHeight="1">
      <c r="A33" s="56"/>
      <c r="B33" s="115" t="s">
        <v>107</v>
      </c>
      <c r="C33" s="73" t="s">
        <v>2</v>
      </c>
      <c r="D33" s="4">
        <f>'表35 (續一)'!D33+'表35 (續四)'!D33+'表35 (完)'!D33</f>
        <v>46.2</v>
      </c>
      <c r="E33" s="4">
        <f>'表35 (續一)'!E33+'表35 (續四)'!E33+'表35 (完)'!E33</f>
        <v>12643.740000000002</v>
      </c>
      <c r="F33" s="4">
        <f>G33+K33</f>
        <v>10956.26</v>
      </c>
      <c r="G33" s="4">
        <f>SUM(H33:J33)</f>
        <v>9329.68</v>
      </c>
      <c r="H33" s="4">
        <v>10.44</v>
      </c>
      <c r="I33" s="4">
        <v>0</v>
      </c>
      <c r="J33" s="4">
        <v>9319.24</v>
      </c>
      <c r="K33" s="4">
        <f>SUM(L33:M33)</f>
        <v>1626.58</v>
      </c>
      <c r="L33" s="4">
        <v>32.07</v>
      </c>
      <c r="M33" s="4">
        <v>1594.51</v>
      </c>
      <c r="N33" s="4">
        <v>1687.48</v>
      </c>
      <c r="O33" s="4">
        <v>32.61</v>
      </c>
      <c r="P33" s="3">
        <v>160793</v>
      </c>
      <c r="Q33" s="56"/>
    </row>
    <row r="34" spans="1:17" ht="1.5" customHeight="1">
      <c r="A34" s="56"/>
      <c r="B34" s="75"/>
      <c r="C34" s="73"/>
      <c r="D34" s="4">
        <f>'表35 (續一)'!D34+'表35 (續四)'!D34+'表35 (完)'!D34</f>
        <v>0</v>
      </c>
      <c r="E34" s="4">
        <f>'表35 (續一)'!E34+'表35 (續四)'!E34+'表35 (完)'!E34</f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  <c r="Q34" s="56"/>
    </row>
    <row r="35" spans="1:17" ht="23.25" customHeight="1">
      <c r="A35" s="56"/>
      <c r="B35" s="115" t="s">
        <v>108</v>
      </c>
      <c r="C35" s="73" t="s">
        <v>3</v>
      </c>
      <c r="D35" s="4">
        <f>'表35 (續一)'!D35+'表35 (續四)'!D35+'表35 (完)'!D35</f>
        <v>18.119999999999997</v>
      </c>
      <c r="E35" s="4">
        <f>'表35 (續一)'!E35+'表35 (續四)'!E35+'表35 (完)'!E35</f>
        <v>9142</v>
      </c>
      <c r="F35" s="4">
        <f>G35+K35</f>
        <v>7731.7</v>
      </c>
      <c r="G35" s="4">
        <f>SUM(H35:J35)</f>
        <v>7195.12</v>
      </c>
      <c r="H35" s="4">
        <v>0</v>
      </c>
      <c r="I35" s="4">
        <v>0</v>
      </c>
      <c r="J35" s="4">
        <v>7195.12</v>
      </c>
      <c r="K35" s="4">
        <f>SUM(L35:M35)</f>
        <v>536.5799999999999</v>
      </c>
      <c r="L35" s="4">
        <v>24.52</v>
      </c>
      <c r="M35" s="4">
        <v>512.06</v>
      </c>
      <c r="N35" s="4">
        <v>1410.3</v>
      </c>
      <c r="O35" s="4">
        <v>30.75</v>
      </c>
      <c r="P35" s="3">
        <v>238597</v>
      </c>
      <c r="Q35" s="56"/>
    </row>
    <row r="36" spans="2:17" ht="8.25" customHeight="1">
      <c r="B36" s="106"/>
      <c r="C36" s="7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29"/>
      <c r="Q36" s="56"/>
    </row>
    <row r="37" spans="2:17" s="104" customFormat="1" ht="24.75" customHeight="1">
      <c r="B37" s="158" t="s">
        <v>100</v>
      </c>
      <c r="C37" s="159"/>
      <c r="D37" s="1">
        <f>SUM(D38,D40)</f>
        <v>37.75</v>
      </c>
      <c r="E37" s="1">
        <f aca="true" t="shared" si="6" ref="E37:P37">SUM(E38,E40)</f>
        <v>23475.52</v>
      </c>
      <c r="F37" s="1">
        <f t="shared" si="6"/>
        <v>20463.07</v>
      </c>
      <c r="G37" s="1">
        <f t="shared" si="6"/>
        <v>18846.47</v>
      </c>
      <c r="H37" s="1">
        <f t="shared" si="6"/>
        <v>0</v>
      </c>
      <c r="I37" s="1">
        <f t="shared" si="6"/>
        <v>0</v>
      </c>
      <c r="J37" s="1">
        <f t="shared" si="6"/>
        <v>18846.47</v>
      </c>
      <c r="K37" s="1">
        <f t="shared" si="6"/>
        <v>1616.6000000000001</v>
      </c>
      <c r="L37" s="1">
        <f t="shared" si="6"/>
        <v>6.390000000000001</v>
      </c>
      <c r="M37" s="1">
        <f t="shared" si="6"/>
        <v>1610.21</v>
      </c>
      <c r="N37" s="1">
        <f t="shared" si="6"/>
        <v>3012.45</v>
      </c>
      <c r="O37" s="1">
        <f t="shared" si="6"/>
        <v>72.24</v>
      </c>
      <c r="P37" s="70">
        <f t="shared" si="6"/>
        <v>330773</v>
      </c>
      <c r="Q37" s="114"/>
    </row>
    <row r="38" spans="2:17" ht="23.25" customHeight="1">
      <c r="B38" s="115" t="s">
        <v>109</v>
      </c>
      <c r="C38" s="73" t="s">
        <v>4</v>
      </c>
      <c r="D38" s="4">
        <f>'表35 (續一)'!D38+'表35 (續四)'!D38+'表35 (完)'!D38</f>
        <v>8.34</v>
      </c>
      <c r="E38" s="4">
        <f>'表35 (續一)'!E38+'表35 (續四)'!E38+'表35 (完)'!E38</f>
        <v>7863.54</v>
      </c>
      <c r="F38" s="4">
        <f>G38+K38</f>
        <v>6796.06</v>
      </c>
      <c r="G38" s="4">
        <f>SUM(H38:J38)</f>
        <v>6411.34</v>
      </c>
      <c r="H38" s="4">
        <v>0</v>
      </c>
      <c r="I38" s="4">
        <v>0</v>
      </c>
      <c r="J38" s="4">
        <v>6411.34</v>
      </c>
      <c r="K38" s="4">
        <f>SUM(L38:M38)</f>
        <v>384.71999999999997</v>
      </c>
      <c r="L38" s="4">
        <v>4.95</v>
      </c>
      <c r="M38" s="4">
        <v>379.77</v>
      </c>
      <c r="N38" s="4">
        <v>1067.48</v>
      </c>
      <c r="O38" s="4">
        <v>30.19</v>
      </c>
      <c r="P38" s="3">
        <v>195466</v>
      </c>
      <c r="Q38" s="56"/>
    </row>
    <row r="39" spans="2:17" ht="1.5" customHeight="1">
      <c r="B39" s="105"/>
      <c r="C39" s="73"/>
      <c r="D39" s="4">
        <f>'表35 (續一)'!D39+'表35 (續四)'!D39+'表35 (完)'!D39</f>
        <v>0</v>
      </c>
      <c r="E39" s="4">
        <f>'表35 (續一)'!E39+'表35 (續四)'!E39+'表35 (完)'!E39</f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  <c r="Q39" s="56"/>
    </row>
    <row r="40" spans="2:17" ht="23.25" customHeight="1">
      <c r="B40" s="115" t="s">
        <v>110</v>
      </c>
      <c r="C40" s="73" t="s">
        <v>5</v>
      </c>
      <c r="D40" s="4">
        <f>'表35 (續一)'!D40+'表35 (續四)'!D40+'表35 (完)'!D40</f>
        <v>29.410000000000004</v>
      </c>
      <c r="E40" s="4">
        <f>'表35 (續一)'!E40+'表35 (續四)'!E40+'表35 (完)'!E40</f>
        <v>15611.98</v>
      </c>
      <c r="F40" s="4">
        <f>G40+K40</f>
        <v>13667.009999999998</v>
      </c>
      <c r="G40" s="4">
        <f>SUM(H40:J40)</f>
        <v>12435.13</v>
      </c>
      <c r="H40" s="4">
        <v>0</v>
      </c>
      <c r="I40" s="4">
        <v>0</v>
      </c>
      <c r="J40" s="4">
        <v>12435.13</v>
      </c>
      <c r="K40" s="4">
        <f>SUM(L40:M40)</f>
        <v>1231.88</v>
      </c>
      <c r="L40" s="4">
        <v>1.44</v>
      </c>
      <c r="M40" s="4">
        <v>1230.44</v>
      </c>
      <c r="N40" s="4">
        <v>1944.97</v>
      </c>
      <c r="O40" s="4">
        <v>42.05</v>
      </c>
      <c r="P40" s="3">
        <v>135307</v>
      </c>
      <c r="Q40" s="56"/>
    </row>
    <row r="41" spans="1:16" ht="7.5" customHeight="1">
      <c r="A41" s="20"/>
      <c r="B41" s="107"/>
      <c r="C41" s="108"/>
      <c r="D41" s="130"/>
      <c r="E41" s="130"/>
      <c r="F41" s="130"/>
      <c r="G41" s="130"/>
      <c r="H41" s="130"/>
      <c r="I41" s="130"/>
      <c r="J41" s="131"/>
      <c r="K41" s="131"/>
      <c r="L41" s="131"/>
      <c r="M41" s="131"/>
      <c r="N41" s="131"/>
      <c r="O41" s="131"/>
      <c r="P41" s="131"/>
    </row>
    <row r="44" spans="4:16" ht="16.5">
      <c r="D44" s="135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7"/>
    </row>
    <row r="47" spans="4:16" ht="16.5"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</row>
  </sheetData>
  <sheetProtection/>
  <mergeCells count="37">
    <mergeCell ref="A22:B22"/>
    <mergeCell ref="A28:B28"/>
    <mergeCell ref="A23:B23"/>
    <mergeCell ref="A21:C21"/>
    <mergeCell ref="A30:B30"/>
    <mergeCell ref="A25:B25"/>
    <mergeCell ref="A26:B26"/>
    <mergeCell ref="A27:B27"/>
    <mergeCell ref="A29:B29"/>
    <mergeCell ref="B32:C32"/>
    <mergeCell ref="J4:P4"/>
    <mergeCell ref="J6:P6"/>
    <mergeCell ref="O8:O9"/>
    <mergeCell ref="N15:N16"/>
    <mergeCell ref="K14:M14"/>
    <mergeCell ref="A4:I4"/>
    <mergeCell ref="A6:I6"/>
    <mergeCell ref="G14:I14"/>
    <mergeCell ref="A31:B31"/>
    <mergeCell ref="A1:B1"/>
    <mergeCell ref="A8:A9"/>
    <mergeCell ref="D11:I11"/>
    <mergeCell ref="B37:C37"/>
    <mergeCell ref="B19:C19"/>
    <mergeCell ref="A18:B18"/>
    <mergeCell ref="B20:C20"/>
    <mergeCell ref="A24:B24"/>
    <mergeCell ref="F13:I13"/>
    <mergeCell ref="A12:C13"/>
    <mergeCell ref="A14:C15"/>
    <mergeCell ref="O11:P11"/>
    <mergeCell ref="O13:P13"/>
    <mergeCell ref="J11:N11"/>
    <mergeCell ref="J12:N12"/>
    <mergeCell ref="J13:M13"/>
    <mergeCell ref="N13:N14"/>
    <mergeCell ref="E12:I12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1"/>
  <sheetViews>
    <sheetView zoomScaleSheetLayoutView="85" zoomScalePageLayoutView="0" workbookViewId="0" topLeftCell="A11">
      <selection activeCell="A35" sqref="A35:IV35"/>
    </sheetView>
  </sheetViews>
  <sheetFormatPr defaultColWidth="9.00390625" defaultRowHeight="16.5"/>
  <cols>
    <col min="1" max="1" width="3.125" style="15" customWidth="1"/>
    <col min="2" max="2" width="17.25390625" style="15" customWidth="1"/>
    <col min="3" max="3" width="7.125" style="15" customWidth="1"/>
    <col min="4" max="4" width="7.375" style="15" customWidth="1"/>
    <col min="5" max="5" width="9.125" style="15" customWidth="1"/>
    <col min="6" max="7" width="9.875" style="15" bestFit="1" customWidth="1"/>
    <col min="8" max="9" width="7.50390625" style="15" customWidth="1"/>
    <col min="10" max="13" width="11.00390625" style="15" customWidth="1"/>
    <col min="14" max="14" width="10.75390625" style="15" customWidth="1"/>
    <col min="15" max="15" width="10.625" style="15" customWidth="1"/>
    <col min="16" max="16" width="13.75390625" style="15" customWidth="1"/>
    <col min="17" max="16384" width="9.00390625" style="15" customWidth="1"/>
  </cols>
  <sheetData>
    <row r="1" spans="1:16" ht="10.5" customHeight="1">
      <c r="A1" s="85" t="s">
        <v>82</v>
      </c>
      <c r="P1" s="86" t="s">
        <v>83</v>
      </c>
    </row>
    <row r="2" ht="6" customHeight="1">
      <c r="B2" s="87"/>
    </row>
    <row r="3" ht="10.5" customHeight="1"/>
    <row r="4" spans="1:16" ht="27" customHeight="1">
      <c r="A4" s="177" t="s">
        <v>88</v>
      </c>
      <c r="B4" s="177"/>
      <c r="C4" s="177"/>
      <c r="D4" s="177"/>
      <c r="E4" s="177"/>
      <c r="F4" s="177"/>
      <c r="G4" s="177"/>
      <c r="H4" s="177"/>
      <c r="I4" s="177"/>
      <c r="J4" s="183" t="s">
        <v>89</v>
      </c>
      <c r="K4" s="184"/>
      <c r="L4" s="184"/>
      <c r="M4" s="184"/>
      <c r="N4" s="184"/>
      <c r="O4" s="184"/>
      <c r="P4" s="184"/>
    </row>
    <row r="5" ht="14.25" customHeight="1"/>
    <row r="6" spans="1:16" ht="18.75" customHeight="1">
      <c r="A6" s="178" t="s">
        <v>66</v>
      </c>
      <c r="B6" s="178"/>
      <c r="C6" s="178"/>
      <c r="D6" s="178"/>
      <c r="E6" s="178"/>
      <c r="F6" s="178"/>
      <c r="G6" s="178"/>
      <c r="H6" s="178"/>
      <c r="I6" s="178"/>
      <c r="J6" s="185" t="s">
        <v>65</v>
      </c>
      <c r="K6" s="186"/>
      <c r="L6" s="186"/>
      <c r="M6" s="186"/>
      <c r="N6" s="186"/>
      <c r="O6" s="186"/>
      <c r="P6" s="186"/>
    </row>
    <row r="7" spans="2:16" ht="10.5" customHeight="1">
      <c r="B7" s="88"/>
      <c r="C7" s="89"/>
      <c r="D7" s="89"/>
      <c r="E7" s="89"/>
      <c r="F7" s="89"/>
      <c r="G7" s="89"/>
      <c r="H7" s="89"/>
      <c r="I7" s="89"/>
      <c r="J7" s="90"/>
      <c r="K7" s="91"/>
      <c r="L7" s="91"/>
      <c r="M7" s="91"/>
      <c r="N7" s="91"/>
      <c r="O7" s="91"/>
      <c r="P7" s="91"/>
    </row>
    <row r="8" spans="1:16" ht="12" customHeight="1">
      <c r="A8" s="157" t="s">
        <v>43</v>
      </c>
      <c r="B8" s="14" t="s">
        <v>60</v>
      </c>
      <c r="N8" s="92"/>
      <c r="O8" s="172" t="s">
        <v>46</v>
      </c>
      <c r="P8" s="18" t="s">
        <v>62</v>
      </c>
    </row>
    <row r="9" spans="1:16" ht="13.5" customHeight="1">
      <c r="A9" s="157"/>
      <c r="B9" s="14" t="s">
        <v>61</v>
      </c>
      <c r="N9" s="93"/>
      <c r="O9" s="172"/>
      <c r="P9" s="94" t="s">
        <v>45</v>
      </c>
    </row>
    <row r="10" spans="2:16" s="50" customFormat="1" ht="1.5" customHeight="1">
      <c r="B10" s="117"/>
      <c r="N10" s="93"/>
      <c r="O10" s="93"/>
      <c r="P10" s="118"/>
    </row>
    <row r="11" spans="1:16" ht="13.5" customHeight="1">
      <c r="A11" s="49"/>
      <c r="B11" s="112"/>
      <c r="C11" s="113"/>
      <c r="D11" s="181" t="s">
        <v>0</v>
      </c>
      <c r="E11" s="182"/>
      <c r="F11" s="182"/>
      <c r="G11" s="182"/>
      <c r="H11" s="182"/>
      <c r="I11" s="182"/>
      <c r="J11" s="146" t="s">
        <v>14</v>
      </c>
      <c r="K11" s="147"/>
      <c r="L11" s="147"/>
      <c r="M11" s="147"/>
      <c r="N11" s="148"/>
      <c r="O11" s="142" t="s">
        <v>9</v>
      </c>
      <c r="P11" s="143"/>
    </row>
    <row r="12" spans="1:16" ht="13.5" customHeight="1">
      <c r="A12" s="166" t="s">
        <v>133</v>
      </c>
      <c r="B12" s="166"/>
      <c r="C12" s="167"/>
      <c r="D12" s="119"/>
      <c r="E12" s="187" t="s">
        <v>132</v>
      </c>
      <c r="F12" s="188"/>
      <c r="G12" s="188"/>
      <c r="H12" s="188"/>
      <c r="I12" s="188"/>
      <c r="J12" s="146" t="s">
        <v>25</v>
      </c>
      <c r="K12" s="146"/>
      <c r="L12" s="146"/>
      <c r="M12" s="146"/>
      <c r="N12" s="149"/>
      <c r="O12" s="96"/>
      <c r="P12" s="97"/>
    </row>
    <row r="13" spans="1:16" ht="13.5" customHeight="1">
      <c r="A13" s="166"/>
      <c r="B13" s="166"/>
      <c r="C13" s="167"/>
      <c r="D13" s="36" t="s">
        <v>47</v>
      </c>
      <c r="E13" s="28" t="s">
        <v>34</v>
      </c>
      <c r="F13" s="143" t="s">
        <v>42</v>
      </c>
      <c r="G13" s="143"/>
      <c r="H13" s="143"/>
      <c r="I13" s="143"/>
      <c r="J13" s="146" t="s">
        <v>27</v>
      </c>
      <c r="K13" s="150"/>
      <c r="L13" s="150"/>
      <c r="M13" s="151"/>
      <c r="N13" s="152" t="s">
        <v>38</v>
      </c>
      <c r="O13" s="144" t="s">
        <v>24</v>
      </c>
      <c r="P13" s="145"/>
    </row>
    <row r="14" spans="1:16" ht="13.5" customHeight="1">
      <c r="A14" s="140" t="s">
        <v>134</v>
      </c>
      <c r="B14" s="140"/>
      <c r="C14" s="141"/>
      <c r="D14" s="31"/>
      <c r="E14" s="32"/>
      <c r="F14" s="33" t="s">
        <v>35</v>
      </c>
      <c r="G14" s="154" t="s">
        <v>53</v>
      </c>
      <c r="H14" s="155"/>
      <c r="I14" s="155"/>
      <c r="J14" s="35"/>
      <c r="K14" s="155" t="s">
        <v>54</v>
      </c>
      <c r="L14" s="175"/>
      <c r="M14" s="176"/>
      <c r="N14" s="153"/>
      <c r="O14" s="28" t="s">
        <v>26</v>
      </c>
      <c r="P14" s="95" t="s">
        <v>50</v>
      </c>
    </row>
    <row r="15" spans="1:16" ht="13.5" customHeight="1">
      <c r="A15" s="140"/>
      <c r="B15" s="140"/>
      <c r="C15" s="141"/>
      <c r="D15" s="173" t="s">
        <v>7</v>
      </c>
      <c r="E15" s="38" t="s">
        <v>6</v>
      </c>
      <c r="F15" s="39"/>
      <c r="G15" s="28" t="s">
        <v>33</v>
      </c>
      <c r="H15" s="28" t="s">
        <v>31</v>
      </c>
      <c r="I15" s="28" t="s">
        <v>32</v>
      </c>
      <c r="J15" s="33" t="s">
        <v>36</v>
      </c>
      <c r="K15" s="28" t="s">
        <v>33</v>
      </c>
      <c r="L15" s="28" t="s">
        <v>37</v>
      </c>
      <c r="M15" s="33" t="s">
        <v>36</v>
      </c>
      <c r="N15" s="173" t="s">
        <v>23</v>
      </c>
      <c r="O15" s="99"/>
      <c r="P15" s="100"/>
    </row>
    <row r="16" spans="1:16" ht="13.5" customHeight="1">
      <c r="A16" s="20"/>
      <c r="B16" s="20"/>
      <c r="C16" s="43"/>
      <c r="D16" s="174"/>
      <c r="E16" s="45" t="s">
        <v>8</v>
      </c>
      <c r="F16" s="46" t="s">
        <v>8</v>
      </c>
      <c r="G16" s="45" t="s">
        <v>28</v>
      </c>
      <c r="H16" s="45" t="s">
        <v>18</v>
      </c>
      <c r="I16" s="45" t="s">
        <v>19</v>
      </c>
      <c r="J16" s="46" t="s">
        <v>29</v>
      </c>
      <c r="K16" s="45" t="s">
        <v>13</v>
      </c>
      <c r="L16" s="45" t="s">
        <v>40</v>
      </c>
      <c r="M16" s="46" t="s">
        <v>21</v>
      </c>
      <c r="N16" s="174"/>
      <c r="O16" s="45" t="s">
        <v>7</v>
      </c>
      <c r="P16" s="98" t="s">
        <v>10</v>
      </c>
    </row>
    <row r="17" spans="1:9" ht="5.25" customHeight="1">
      <c r="A17" s="50"/>
      <c r="B17" s="50"/>
      <c r="C17" s="23"/>
      <c r="D17" s="97"/>
      <c r="E17" s="97"/>
      <c r="F17" s="97"/>
      <c r="G17" s="97"/>
      <c r="H17" s="97"/>
      <c r="I17" s="97"/>
    </row>
    <row r="18" spans="1:16" ht="24.75" customHeight="1" hidden="1">
      <c r="A18" s="162" t="s">
        <v>105</v>
      </c>
      <c r="B18" s="163"/>
      <c r="C18" s="51" t="s">
        <v>1</v>
      </c>
      <c r="D18" s="52">
        <f>'表35 (續二)'!D18+'表35 (續三)'!D18</f>
        <v>199.93</v>
      </c>
      <c r="E18" s="53">
        <f>SUM(F18,N18)</f>
        <v>32150.729999999996</v>
      </c>
      <c r="F18" s="53">
        <f>SUM(G18,K18)</f>
        <v>31835.679999999997</v>
      </c>
      <c r="G18" s="53">
        <f>SUM(H18:J18)</f>
        <v>27054.899999999998</v>
      </c>
      <c r="H18" s="54">
        <f>'表35 (續二)'!H18+'表35 (續三)'!H18</f>
        <v>0</v>
      </c>
      <c r="I18" s="52">
        <f>'表35 (續二)'!I18+'表35 (續三)'!I18</f>
        <v>0.93</v>
      </c>
      <c r="J18" s="53">
        <f>'表35 (續二)'!J18+'表35 (續三)'!J18</f>
        <v>27053.969999999998</v>
      </c>
      <c r="K18" s="53">
        <f>SUM(L18:M18)</f>
        <v>4780.78</v>
      </c>
      <c r="L18" s="52">
        <f>'表35 (續二)'!L18+'表35 (續三)'!L18</f>
        <v>251.73</v>
      </c>
      <c r="M18" s="53">
        <f>'表35 (續二)'!M18+'表35 (續三)'!M18</f>
        <v>4529.05</v>
      </c>
      <c r="N18" s="52">
        <f>'表35 (續二)'!N18+'表35 (續三)'!N18</f>
        <v>315.05</v>
      </c>
      <c r="O18" s="52">
        <f>'表35 (續二)'!O18+'表35 (續三)'!O18</f>
        <v>61.26</v>
      </c>
      <c r="P18" s="55">
        <f>'表35 (續二)'!P18+'表35 (續三)'!P18</f>
        <v>50453</v>
      </c>
    </row>
    <row r="19" spans="1:16" ht="9" customHeight="1" hidden="1">
      <c r="A19" s="56"/>
      <c r="B19" s="160"/>
      <c r="C19" s="161"/>
      <c r="D19" s="57"/>
      <c r="E19" s="53"/>
      <c r="F19" s="53"/>
      <c r="G19" s="53"/>
      <c r="H19" s="57"/>
      <c r="I19" s="57"/>
      <c r="J19" s="57"/>
      <c r="K19" s="52"/>
      <c r="L19" s="57"/>
      <c r="M19" s="57"/>
      <c r="N19" s="57"/>
      <c r="O19" s="57"/>
      <c r="P19" s="59"/>
    </row>
    <row r="20" spans="1:17" ht="5.25" customHeight="1">
      <c r="A20" s="56"/>
      <c r="B20" s="160"/>
      <c r="C20" s="161"/>
      <c r="D20" s="57"/>
      <c r="E20" s="53"/>
      <c r="F20" s="53"/>
      <c r="G20" s="53"/>
      <c r="H20" s="57"/>
      <c r="I20" s="57"/>
      <c r="J20" s="57"/>
      <c r="K20" s="52"/>
      <c r="L20" s="57"/>
      <c r="M20" s="57"/>
      <c r="N20" s="57"/>
      <c r="O20" s="57"/>
      <c r="P20" s="59"/>
      <c r="Q20" s="56"/>
    </row>
    <row r="21" spans="1:17" ht="19.5" customHeight="1">
      <c r="A21" s="179" t="s">
        <v>106</v>
      </c>
      <c r="B21" s="179"/>
      <c r="C21" s="180"/>
      <c r="D21" s="52"/>
      <c r="E21" s="53"/>
      <c r="F21" s="53"/>
      <c r="G21" s="53"/>
      <c r="H21" s="52"/>
      <c r="I21" s="52"/>
      <c r="J21" s="53"/>
      <c r="K21" s="53"/>
      <c r="L21" s="53"/>
      <c r="M21" s="53"/>
      <c r="N21" s="53"/>
      <c r="O21" s="52"/>
      <c r="P21" s="55"/>
      <c r="Q21" s="56"/>
    </row>
    <row r="22" spans="1:17" ht="28.5" customHeight="1">
      <c r="A22" s="164" t="s">
        <v>144</v>
      </c>
      <c r="B22" s="164"/>
      <c r="C22" s="51" t="s">
        <v>135</v>
      </c>
      <c r="D22" s="132">
        <f>'表35 (續二)'!D22+'表35 (續三)'!D22</f>
        <v>49.2283</v>
      </c>
      <c r="E22" s="132">
        <f aca="true" t="shared" si="0" ref="E22:E30">SUM(F22,N22)</f>
        <v>18095.06</v>
      </c>
      <c r="F22" s="132">
        <f aca="true" t="shared" si="1" ref="F22:F30">SUM(G22,K22)</f>
        <v>18007.34</v>
      </c>
      <c r="G22" s="132">
        <f aca="true" t="shared" si="2" ref="G22:G30">SUM(H22:J22)</f>
        <v>16023.250000000002</v>
      </c>
      <c r="H22" s="132">
        <f>'表35 (續二)'!H22+'表35 (續三)'!H22</f>
        <v>8.46</v>
      </c>
      <c r="I22" s="132">
        <f>'表35 (續二)'!I22+'表35 (續三)'!I22</f>
        <v>54.33</v>
      </c>
      <c r="J22" s="132">
        <f>'表35 (續二)'!J22+'表35 (續三)'!J22</f>
        <v>15960.460000000001</v>
      </c>
      <c r="K22" s="132">
        <f aca="true" t="shared" si="3" ref="K22:K30">SUM(L22:M22)</f>
        <v>1984.09</v>
      </c>
      <c r="L22" s="132">
        <f>'表35 (續二)'!L22+'表35 (續三)'!L22</f>
        <v>193.52</v>
      </c>
      <c r="M22" s="132">
        <f>'表35 (續二)'!M22+'表35 (續三)'!M22</f>
        <v>1790.57</v>
      </c>
      <c r="N22" s="132">
        <f>'表35 (續二)'!N22+'表35 (續三)'!N22</f>
        <v>87.72</v>
      </c>
      <c r="O22" s="132">
        <f>'表35 (續二)'!O22+'表35 (續三)'!O22</f>
        <v>60.46</v>
      </c>
      <c r="P22" s="64">
        <f>'表35 (續二)'!P22+'表35 (續三)'!P22</f>
        <v>126689</v>
      </c>
      <c r="Q22" s="56"/>
    </row>
    <row r="23" spans="1:17" ht="28.5" customHeight="1">
      <c r="A23" s="164" t="s">
        <v>145</v>
      </c>
      <c r="B23" s="164"/>
      <c r="C23" s="51" t="s">
        <v>136</v>
      </c>
      <c r="D23" s="132">
        <f>'表35 (續二)'!D23+'表35 (續三)'!D23</f>
        <v>85.28</v>
      </c>
      <c r="E23" s="132">
        <f t="shared" si="0"/>
        <v>23896.489999999998</v>
      </c>
      <c r="F23" s="132">
        <f t="shared" si="1"/>
        <v>23623.53</v>
      </c>
      <c r="G23" s="132">
        <f t="shared" si="2"/>
        <v>18028.98</v>
      </c>
      <c r="H23" s="132">
        <f>'表35 (續二)'!H23+'表35 (續三)'!H23</f>
        <v>3.65</v>
      </c>
      <c r="I23" s="132">
        <f>'表35 (續二)'!I23+'表35 (續三)'!I23</f>
        <v>21.51</v>
      </c>
      <c r="J23" s="132">
        <f>'表35 (續二)'!J23+'表35 (續三)'!J23</f>
        <v>18003.82</v>
      </c>
      <c r="K23" s="132">
        <f t="shared" si="3"/>
        <v>5594.549999999999</v>
      </c>
      <c r="L23" s="132">
        <f>'表35 (續二)'!L23+'表35 (續三)'!L23</f>
        <v>399.54</v>
      </c>
      <c r="M23" s="132">
        <f>'表35 (續二)'!M23+'表35 (續三)'!M23</f>
        <v>5195.009999999999</v>
      </c>
      <c r="N23" s="132">
        <f>'表35 (續二)'!N23+'表35 (續三)'!N23</f>
        <v>272.96</v>
      </c>
      <c r="O23" s="132">
        <f>'表35 (續二)'!O23+'表35 (續三)'!O23</f>
        <v>42.879999999999995</v>
      </c>
      <c r="P23" s="64">
        <f>'表35 (續二)'!P23+'表35 (續三)'!P23</f>
        <v>102857</v>
      </c>
      <c r="Q23" s="56"/>
    </row>
    <row r="24" spans="1:17" ht="28.5" customHeight="1">
      <c r="A24" s="164" t="s">
        <v>146</v>
      </c>
      <c r="B24" s="164"/>
      <c r="C24" s="51" t="s">
        <v>137</v>
      </c>
      <c r="D24" s="132">
        <f>'表35 (續二)'!D24+'表35 (續三)'!D24</f>
        <v>77.39999999999999</v>
      </c>
      <c r="E24" s="132">
        <f t="shared" si="0"/>
        <v>36540.67999999999</v>
      </c>
      <c r="F24" s="132">
        <f t="shared" si="1"/>
        <v>36463.17999999999</v>
      </c>
      <c r="G24" s="132">
        <f t="shared" si="2"/>
        <v>34509.469999999994</v>
      </c>
      <c r="H24" s="132">
        <f>'表35 (續二)'!H24+'表35 (續三)'!H24</f>
        <v>2.26</v>
      </c>
      <c r="I24" s="132">
        <f>'表35 (續二)'!I24+'表35 (續三)'!I24</f>
        <v>8.91</v>
      </c>
      <c r="J24" s="132">
        <f>'表35 (續二)'!J24+'表35 (續三)'!J24</f>
        <v>34498.299999999996</v>
      </c>
      <c r="K24" s="132">
        <f t="shared" si="3"/>
        <v>1953.7100000000003</v>
      </c>
      <c r="L24" s="132">
        <f>'表35 (續二)'!L24+'表35 (續三)'!L24</f>
        <v>337.43</v>
      </c>
      <c r="M24" s="132">
        <f>'表35 (續二)'!M24+'表35 (續三)'!M24</f>
        <v>1616.2800000000002</v>
      </c>
      <c r="N24" s="132">
        <f>'表35 (續二)'!N24+'表35 (續三)'!N24</f>
        <v>77.5</v>
      </c>
      <c r="O24" s="132">
        <f>'表35 (續二)'!O24+'表35 (續三)'!O24</f>
        <v>74.38</v>
      </c>
      <c r="P24" s="64">
        <f>'表35 (續二)'!P24+'表35 (續三)'!P24</f>
        <v>142955</v>
      </c>
      <c r="Q24" s="56"/>
    </row>
    <row r="25" spans="1:17" ht="28.5" customHeight="1">
      <c r="A25" s="164" t="s">
        <v>147</v>
      </c>
      <c r="B25" s="164"/>
      <c r="C25" s="51" t="s">
        <v>138</v>
      </c>
      <c r="D25" s="132">
        <f>'表35 (續二)'!D25+'表35 (續三)'!D25</f>
        <v>86.55</v>
      </c>
      <c r="E25" s="132">
        <f t="shared" si="0"/>
        <v>21595.11</v>
      </c>
      <c r="F25" s="132">
        <f t="shared" si="1"/>
        <v>21423.74</v>
      </c>
      <c r="G25" s="132">
        <f t="shared" si="2"/>
        <v>18662.13</v>
      </c>
      <c r="H25" s="132">
        <f>'表35 (續二)'!H25+'表35 (續三)'!H25</f>
        <v>0.28</v>
      </c>
      <c r="I25" s="132">
        <f>'表35 (續二)'!I25+'表35 (續三)'!I25</f>
        <v>2.23</v>
      </c>
      <c r="J25" s="132">
        <f>'表35 (續二)'!J25+'表35 (續三)'!J25</f>
        <v>18659.620000000003</v>
      </c>
      <c r="K25" s="132">
        <f t="shared" si="3"/>
        <v>2761.6099999999997</v>
      </c>
      <c r="L25" s="132">
        <f>'表35 (續二)'!L25+'表35 (續三)'!L25</f>
        <v>313.66</v>
      </c>
      <c r="M25" s="132">
        <f>'表35 (續二)'!M25+'表35 (續三)'!M25</f>
        <v>2447.95</v>
      </c>
      <c r="N25" s="132">
        <f>'表35 (續二)'!N25+'表35 (續三)'!N25</f>
        <v>171.37</v>
      </c>
      <c r="O25" s="132">
        <f>'表35 (續二)'!O25+'表35 (續三)'!O25</f>
        <v>181.09</v>
      </c>
      <c r="P25" s="64">
        <f>'表35 (續二)'!P25+'表35 (續三)'!P25</f>
        <v>152138</v>
      </c>
      <c r="Q25" s="56"/>
    </row>
    <row r="26" spans="1:17" ht="28.5" customHeight="1">
      <c r="A26" s="164" t="s">
        <v>148</v>
      </c>
      <c r="B26" s="164"/>
      <c r="C26" s="51" t="s">
        <v>139</v>
      </c>
      <c r="D26" s="132">
        <f>'表35 (續二)'!D26+'表35 (續三)'!D26</f>
        <v>40.15</v>
      </c>
      <c r="E26" s="132">
        <f t="shared" si="0"/>
        <v>15516.67</v>
      </c>
      <c r="F26" s="132">
        <f t="shared" si="1"/>
        <v>15233.7</v>
      </c>
      <c r="G26" s="132">
        <f t="shared" si="2"/>
        <v>13478.17</v>
      </c>
      <c r="H26" s="132">
        <f>'表35 (續二)'!H26+'表35 (續三)'!H26</f>
        <v>6.43</v>
      </c>
      <c r="I26" s="132">
        <f>'表35 (續二)'!I26+'表35 (續三)'!I26</f>
        <v>57.26</v>
      </c>
      <c r="J26" s="132">
        <f>'表35 (續二)'!J26+'表35 (續三)'!J26</f>
        <v>13414.48</v>
      </c>
      <c r="K26" s="132">
        <f t="shared" si="3"/>
        <v>1755.53</v>
      </c>
      <c r="L26" s="132">
        <f>'表35 (續二)'!L26+'表35 (續三)'!L26</f>
        <v>495.06</v>
      </c>
      <c r="M26" s="132">
        <f>'表35 (續二)'!M26+'表35 (續三)'!M26</f>
        <v>1260.47</v>
      </c>
      <c r="N26" s="132">
        <f>'表35 (續二)'!N26+'表35 (續三)'!N26</f>
        <v>282.97</v>
      </c>
      <c r="O26" s="132">
        <f>'表35 (續二)'!O26+'表35 (續三)'!O26</f>
        <v>27.84</v>
      </c>
      <c r="P26" s="64">
        <f>'表35 (續二)'!P26+'表35 (續三)'!P26</f>
        <v>50768</v>
      </c>
      <c r="Q26" s="56"/>
    </row>
    <row r="27" spans="1:17" ht="28.5" customHeight="1">
      <c r="A27" s="164" t="s">
        <v>149</v>
      </c>
      <c r="B27" s="164"/>
      <c r="C27" s="51" t="s">
        <v>140</v>
      </c>
      <c r="D27" s="132">
        <f>'表35 (續二)'!D27+'表35 (續三)'!D27</f>
        <v>33.48</v>
      </c>
      <c r="E27" s="132">
        <f t="shared" si="0"/>
        <v>16941.96</v>
      </c>
      <c r="F27" s="132">
        <f t="shared" si="1"/>
        <v>16815.5</v>
      </c>
      <c r="G27" s="132">
        <f t="shared" si="2"/>
        <v>14697.57</v>
      </c>
      <c r="H27" s="132">
        <f>'表35 (續二)'!H27+'表35 (續三)'!H27</f>
        <v>17.72</v>
      </c>
      <c r="I27" s="132">
        <f>'表35 (續二)'!I27+'表35 (續三)'!I27</f>
        <v>15.77</v>
      </c>
      <c r="J27" s="132">
        <f>'表35 (續二)'!J27+'表35 (續三)'!J27</f>
        <v>14664.08</v>
      </c>
      <c r="K27" s="132">
        <f t="shared" si="3"/>
        <v>2117.93</v>
      </c>
      <c r="L27" s="132">
        <f>'表35 (續二)'!L27+'表35 (續三)'!L27</f>
        <v>212.92000000000002</v>
      </c>
      <c r="M27" s="132">
        <f>'表35 (續二)'!M27+'表35 (續三)'!M27</f>
        <v>1905.01</v>
      </c>
      <c r="N27" s="132">
        <f>'表35 (續二)'!N27+'表35 (續三)'!N27</f>
        <v>126.46000000000001</v>
      </c>
      <c r="O27" s="132">
        <f>'表35 (續二)'!O27+'表35 (續三)'!O27</f>
        <v>19.22</v>
      </c>
      <c r="P27" s="64">
        <f>'表35 (續二)'!P27+'表35 (續三)'!P27</f>
        <v>30018</v>
      </c>
      <c r="Q27" s="56"/>
    </row>
    <row r="28" spans="1:17" ht="28.5" customHeight="1">
      <c r="A28" s="164" t="s">
        <v>150</v>
      </c>
      <c r="B28" s="164"/>
      <c r="C28" s="51" t="s">
        <v>141</v>
      </c>
      <c r="D28" s="132">
        <f>'表35 (續二)'!D28+'表35 (續三)'!D28</f>
        <v>32.09</v>
      </c>
      <c r="E28" s="132">
        <f t="shared" si="0"/>
        <v>18724.78</v>
      </c>
      <c r="F28" s="132">
        <f t="shared" si="1"/>
        <v>17645.86</v>
      </c>
      <c r="G28" s="132">
        <f t="shared" si="2"/>
        <v>15720.550000000001</v>
      </c>
      <c r="H28" s="132">
        <f>'表35 (續二)'!H28+'表35 (續三)'!H28</f>
        <v>1.31</v>
      </c>
      <c r="I28" s="132">
        <f>'表35 (續二)'!I28+'表35 (續三)'!I28</f>
        <v>0</v>
      </c>
      <c r="J28" s="132">
        <f>'表35 (續二)'!J28+'表35 (續三)'!J28</f>
        <v>15719.240000000002</v>
      </c>
      <c r="K28" s="132">
        <f t="shared" si="3"/>
        <v>1925.31</v>
      </c>
      <c r="L28" s="132">
        <f>'表35 (續二)'!L28+'表35 (續三)'!L28</f>
        <v>128.56</v>
      </c>
      <c r="M28" s="132">
        <f>'表35 (續二)'!M28+'表35 (續三)'!M28</f>
        <v>1796.75</v>
      </c>
      <c r="N28" s="132">
        <f>'表35 (續二)'!N28+'表35 (續三)'!N28</f>
        <v>1078.9199999999998</v>
      </c>
      <c r="O28" s="132">
        <f>'表35 (續二)'!O28+'表35 (續三)'!O28</f>
        <v>12.62</v>
      </c>
      <c r="P28" s="64">
        <f>'表35 (續二)'!P28+'表35 (續三)'!P28</f>
        <v>24091</v>
      </c>
      <c r="Q28" s="56"/>
    </row>
    <row r="29" spans="1:17" ht="28.5" customHeight="1">
      <c r="A29" s="164" t="s">
        <v>151</v>
      </c>
      <c r="B29" s="164"/>
      <c r="C29" s="51" t="s">
        <v>142</v>
      </c>
      <c r="D29" s="132">
        <f>'表35 (續二)'!D29+'表35 (續三)'!D29</f>
        <v>25.56</v>
      </c>
      <c r="E29" s="132">
        <f t="shared" si="0"/>
        <v>24032.469999999998</v>
      </c>
      <c r="F29" s="132">
        <f t="shared" si="1"/>
        <v>23212.449999999997</v>
      </c>
      <c r="G29" s="132">
        <f t="shared" si="2"/>
        <v>20058.6</v>
      </c>
      <c r="H29" s="132">
        <f>'表35 (續二)'!H29+'表35 (續三)'!H29</f>
        <v>0</v>
      </c>
      <c r="I29" s="132">
        <f>'表35 (續二)'!I29+'表35 (續三)'!I29</f>
        <v>3.86</v>
      </c>
      <c r="J29" s="132">
        <f>'表35 (續二)'!J29+'表35 (續三)'!J29</f>
        <v>20054.739999999998</v>
      </c>
      <c r="K29" s="132">
        <f t="shared" si="3"/>
        <v>3153.8500000000004</v>
      </c>
      <c r="L29" s="132">
        <f>'表35 (續二)'!L29+'表35 (續三)'!L29</f>
        <v>191.33999999999997</v>
      </c>
      <c r="M29" s="132">
        <f>'表35 (續二)'!M29+'表35 (續三)'!M29</f>
        <v>2962.51</v>
      </c>
      <c r="N29" s="132">
        <f>'表35 (續二)'!N29+'表35 (續三)'!N29</f>
        <v>820.02</v>
      </c>
      <c r="O29" s="132">
        <f>'表35 (續二)'!O29+'表35 (續三)'!O29</f>
        <v>40.79</v>
      </c>
      <c r="P29" s="64">
        <f>'表35 (續二)'!P29+'表35 (續三)'!P29</f>
        <v>72198</v>
      </c>
      <c r="Q29" s="56"/>
    </row>
    <row r="30" spans="1:17" ht="28.5" customHeight="1">
      <c r="A30" s="164" t="s">
        <v>152</v>
      </c>
      <c r="B30" s="164"/>
      <c r="C30" s="51" t="s">
        <v>143</v>
      </c>
      <c r="D30" s="132">
        <f>'表35 (續二)'!D30+'表35 (續三)'!D30</f>
        <v>36.43</v>
      </c>
      <c r="E30" s="132">
        <f t="shared" si="0"/>
        <v>18336.36</v>
      </c>
      <c r="F30" s="132">
        <f t="shared" si="1"/>
        <v>16085.61</v>
      </c>
      <c r="G30" s="132">
        <f t="shared" si="2"/>
        <v>14259.08</v>
      </c>
      <c r="H30" s="132">
        <f>'表35 (續二)'!H30+'表35 (續三)'!H30</f>
        <v>4.17</v>
      </c>
      <c r="I30" s="132">
        <f>'表35 (續二)'!I30+'表35 (續三)'!I30</f>
        <v>47.71</v>
      </c>
      <c r="J30" s="132">
        <f>'表35 (續二)'!J30+'表35 (續三)'!J30</f>
        <v>14207.2</v>
      </c>
      <c r="K30" s="132">
        <f t="shared" si="3"/>
        <v>1826.5299999999997</v>
      </c>
      <c r="L30" s="132">
        <f>'表35 (續二)'!L30+'表35 (續三)'!L30</f>
        <v>154.5</v>
      </c>
      <c r="M30" s="132">
        <f>'表35 (續二)'!M30+'表35 (續三)'!M30</f>
        <v>1672.0299999999997</v>
      </c>
      <c r="N30" s="132">
        <f>'表35 (續二)'!N30+'表35 (續三)'!N30</f>
        <v>2250.75</v>
      </c>
      <c r="O30" s="132">
        <f>'表35 (續二)'!O30+'表35 (續三)'!O30</f>
        <v>112.49</v>
      </c>
      <c r="P30" s="64">
        <f>'表35 (續二)'!P30+'表35 (續三)'!P30</f>
        <v>91063</v>
      </c>
      <c r="Q30" s="56"/>
    </row>
    <row r="31" spans="1:17" ht="28.5" customHeight="1">
      <c r="A31" s="164" t="s">
        <v>163</v>
      </c>
      <c r="B31" s="165"/>
      <c r="C31" s="51" t="s">
        <v>153</v>
      </c>
      <c r="D31" s="132">
        <f>D32+D37</f>
        <v>45.239999999999995</v>
      </c>
      <c r="E31" s="132">
        <f>E32+E37</f>
        <v>26319.43</v>
      </c>
      <c r="F31" s="132">
        <f>F32+F37</f>
        <v>23878.34</v>
      </c>
      <c r="G31" s="132">
        <f aca="true" t="shared" si="4" ref="G31:O31">G32+G37</f>
        <v>22196.11</v>
      </c>
      <c r="H31" s="132">
        <f t="shared" si="4"/>
        <v>0</v>
      </c>
      <c r="I31" s="132">
        <f t="shared" si="4"/>
        <v>0</v>
      </c>
      <c r="J31" s="132">
        <f t="shared" si="4"/>
        <v>22196.11</v>
      </c>
      <c r="K31" s="132">
        <f t="shared" si="4"/>
        <v>1682.23</v>
      </c>
      <c r="L31" s="132">
        <f t="shared" si="4"/>
        <v>62.980000000000004</v>
      </c>
      <c r="M31" s="132">
        <f t="shared" si="4"/>
        <v>1619.25</v>
      </c>
      <c r="N31" s="132">
        <f t="shared" si="4"/>
        <v>2441.09</v>
      </c>
      <c r="O31" s="132">
        <f t="shared" si="4"/>
        <v>18.16</v>
      </c>
      <c r="P31" s="64">
        <f>P32+P37</f>
        <v>37039</v>
      </c>
      <c r="Q31" s="56"/>
    </row>
    <row r="32" spans="1:17" s="104" customFormat="1" ht="24.75" customHeight="1">
      <c r="A32" s="69"/>
      <c r="B32" s="158" t="s">
        <v>99</v>
      </c>
      <c r="C32" s="159"/>
      <c r="D32" s="1">
        <f>SUM(D33,D35)</f>
        <v>26.299999999999997</v>
      </c>
      <c r="E32" s="1">
        <f aca="true" t="shared" si="5" ref="E32:P32">SUM(E33,E35)</f>
        <v>10504.580000000002</v>
      </c>
      <c r="F32" s="1">
        <f t="shared" si="5"/>
        <v>10357.01</v>
      </c>
      <c r="G32" s="1">
        <f t="shared" si="5"/>
        <v>9405.2</v>
      </c>
      <c r="H32" s="1">
        <f t="shared" si="5"/>
        <v>0</v>
      </c>
      <c r="I32" s="1">
        <f t="shared" si="5"/>
        <v>0</v>
      </c>
      <c r="J32" s="1">
        <f t="shared" si="5"/>
        <v>9405.2</v>
      </c>
      <c r="K32" s="1">
        <f t="shared" si="5"/>
        <v>951.8100000000001</v>
      </c>
      <c r="L32" s="1">
        <f t="shared" si="5"/>
        <v>56.59</v>
      </c>
      <c r="M32" s="1">
        <f t="shared" si="5"/>
        <v>895.22</v>
      </c>
      <c r="N32" s="1">
        <f t="shared" si="5"/>
        <v>147.57</v>
      </c>
      <c r="O32" s="1">
        <f t="shared" si="5"/>
        <v>5.71</v>
      </c>
      <c r="P32" s="70">
        <f t="shared" si="5"/>
        <v>19149</v>
      </c>
      <c r="Q32" s="114"/>
    </row>
    <row r="33" spans="1:17" ht="22.5" customHeight="1">
      <c r="A33" s="22"/>
      <c r="B33" s="115" t="s">
        <v>107</v>
      </c>
      <c r="C33" s="73" t="s">
        <v>101</v>
      </c>
      <c r="D33" s="4">
        <f>'表35 (續二)'!D33+'表35 (續三)'!D33</f>
        <v>22.54</v>
      </c>
      <c r="E33" s="74">
        <f>F33+N33</f>
        <v>8592.140000000001</v>
      </c>
      <c r="F33" s="74">
        <f>G33+K33</f>
        <v>8445.710000000001</v>
      </c>
      <c r="G33" s="74">
        <f>SUM(H33:J33)</f>
        <v>7555.13</v>
      </c>
      <c r="H33" s="134">
        <v>0</v>
      </c>
      <c r="I33" s="134">
        <v>0</v>
      </c>
      <c r="J33" s="4">
        <v>7555.13</v>
      </c>
      <c r="K33" s="74">
        <f>SUM(L33:M33)</f>
        <v>890.58</v>
      </c>
      <c r="L33" s="4">
        <v>32.07</v>
      </c>
      <c r="M33" s="4">
        <v>858.51</v>
      </c>
      <c r="N33" s="4">
        <v>146.43</v>
      </c>
      <c r="O33" s="4">
        <v>2.11</v>
      </c>
      <c r="P33" s="3">
        <v>10914</v>
      </c>
      <c r="Q33" s="56"/>
    </row>
    <row r="34" spans="1:17" ht="1.5" customHeight="1">
      <c r="A34" s="22"/>
      <c r="B34" s="75"/>
      <c r="C34" s="73"/>
      <c r="D34" s="4"/>
      <c r="E34" s="74"/>
      <c r="F34" s="74"/>
      <c r="G34" s="74"/>
      <c r="H34" s="134"/>
      <c r="I34" s="134"/>
      <c r="J34" s="4"/>
      <c r="K34" s="74"/>
      <c r="L34" s="4"/>
      <c r="M34" s="4"/>
      <c r="N34" s="4"/>
      <c r="O34" s="4"/>
      <c r="P34" s="3"/>
      <c r="Q34" s="56"/>
    </row>
    <row r="35" spans="1:17" ht="22.5" customHeight="1">
      <c r="A35" s="22"/>
      <c r="B35" s="115" t="s">
        <v>108</v>
      </c>
      <c r="C35" s="73" t="s">
        <v>102</v>
      </c>
      <c r="D35" s="4">
        <f>'表35 (續二)'!D35+'表35 (續三)'!D35</f>
        <v>3.76</v>
      </c>
      <c r="E35" s="74">
        <f>F35+N35</f>
        <v>1912.44</v>
      </c>
      <c r="F35" s="74">
        <f>G35+K35</f>
        <v>1911.3</v>
      </c>
      <c r="G35" s="74">
        <f>SUM(H35:J35)</f>
        <v>1850.07</v>
      </c>
      <c r="H35" s="134">
        <v>0</v>
      </c>
      <c r="I35" s="134">
        <v>0</v>
      </c>
      <c r="J35" s="4">
        <v>1850.07</v>
      </c>
      <c r="K35" s="74">
        <f>SUM(L35:M35)</f>
        <v>61.230000000000004</v>
      </c>
      <c r="L35" s="4">
        <v>24.52</v>
      </c>
      <c r="M35" s="4">
        <v>36.71</v>
      </c>
      <c r="N35" s="4">
        <v>1.14</v>
      </c>
      <c r="O35" s="4">
        <v>3.6</v>
      </c>
      <c r="P35" s="3">
        <v>8235</v>
      </c>
      <c r="Q35" s="56"/>
    </row>
    <row r="36" spans="1:17" ht="8.25" customHeight="1">
      <c r="A36" s="22"/>
      <c r="B36" s="76"/>
      <c r="C36" s="77"/>
      <c r="D36" s="78"/>
      <c r="E36" s="74"/>
      <c r="F36" s="74"/>
      <c r="G36" s="74"/>
      <c r="H36" s="74"/>
      <c r="I36" s="74"/>
      <c r="J36" s="74"/>
      <c r="K36" s="78"/>
      <c r="L36" s="78"/>
      <c r="M36" s="78"/>
      <c r="N36" s="78"/>
      <c r="O36" s="78"/>
      <c r="P36" s="3"/>
      <c r="Q36" s="56"/>
    </row>
    <row r="37" spans="1:17" s="104" customFormat="1" ht="24.75" customHeight="1">
      <c r="A37" s="69"/>
      <c r="B37" s="158" t="s">
        <v>100</v>
      </c>
      <c r="C37" s="159"/>
      <c r="D37" s="1">
        <f>SUM(D38,D40)</f>
        <v>18.94</v>
      </c>
      <c r="E37" s="1">
        <f aca="true" t="shared" si="6" ref="E37:P37">SUM(E38,E40)</f>
        <v>15814.85</v>
      </c>
      <c r="F37" s="1">
        <f t="shared" si="6"/>
        <v>13521.33</v>
      </c>
      <c r="G37" s="1">
        <f t="shared" si="6"/>
        <v>12790.91</v>
      </c>
      <c r="H37" s="1">
        <f t="shared" si="6"/>
        <v>0</v>
      </c>
      <c r="I37" s="1">
        <f t="shared" si="6"/>
        <v>0</v>
      </c>
      <c r="J37" s="1">
        <f t="shared" si="6"/>
        <v>12790.91</v>
      </c>
      <c r="K37" s="1">
        <f t="shared" si="6"/>
        <v>730.4200000000001</v>
      </c>
      <c r="L37" s="1">
        <f t="shared" si="6"/>
        <v>6.390000000000001</v>
      </c>
      <c r="M37" s="1">
        <f t="shared" si="6"/>
        <v>724.03</v>
      </c>
      <c r="N37" s="1">
        <f t="shared" si="6"/>
        <v>2293.52</v>
      </c>
      <c r="O37" s="1">
        <f t="shared" si="6"/>
        <v>12.45</v>
      </c>
      <c r="P37" s="70">
        <f t="shared" si="6"/>
        <v>17890</v>
      </c>
      <c r="Q37" s="114"/>
    </row>
    <row r="38" spans="1:17" ht="22.5" customHeight="1">
      <c r="A38" s="22"/>
      <c r="B38" s="115" t="s">
        <v>109</v>
      </c>
      <c r="C38" s="73" t="s">
        <v>103</v>
      </c>
      <c r="D38" s="4">
        <f>'表35 (續二)'!D38+'表35 (續三)'!D38</f>
        <v>1.7</v>
      </c>
      <c r="E38" s="74">
        <f>F38+N38</f>
        <v>3876.34</v>
      </c>
      <c r="F38" s="74">
        <f>G38+K38</f>
        <v>2894.64</v>
      </c>
      <c r="G38" s="74">
        <f>SUM(H38:J38)</f>
        <v>2846.75</v>
      </c>
      <c r="H38" s="134">
        <v>0</v>
      </c>
      <c r="I38" s="134">
        <v>0</v>
      </c>
      <c r="J38" s="4">
        <v>2846.75</v>
      </c>
      <c r="K38" s="74">
        <f>SUM(L38:M38)</f>
        <v>47.89</v>
      </c>
      <c r="L38" s="4">
        <v>4.95</v>
      </c>
      <c r="M38" s="4">
        <v>42.94</v>
      </c>
      <c r="N38" s="4">
        <v>981.7</v>
      </c>
      <c r="O38" s="4">
        <v>7.33</v>
      </c>
      <c r="P38" s="3">
        <v>14141</v>
      </c>
      <c r="Q38" s="56"/>
    </row>
    <row r="39" spans="1:17" ht="1.5" customHeight="1">
      <c r="A39" s="22"/>
      <c r="B39" s="75"/>
      <c r="C39" s="73"/>
      <c r="D39" s="4"/>
      <c r="E39" s="74"/>
      <c r="F39" s="74"/>
      <c r="G39" s="74"/>
      <c r="H39" s="134"/>
      <c r="I39" s="134"/>
      <c r="J39" s="4"/>
      <c r="K39" s="74"/>
      <c r="L39" s="4"/>
      <c r="M39" s="4"/>
      <c r="N39" s="4"/>
      <c r="O39" s="4"/>
      <c r="P39" s="3"/>
      <c r="Q39" s="56"/>
    </row>
    <row r="40" spans="1:17" ht="22.5" customHeight="1">
      <c r="A40" s="22"/>
      <c r="B40" s="115" t="s">
        <v>110</v>
      </c>
      <c r="C40" s="73" t="s">
        <v>104</v>
      </c>
      <c r="D40" s="4">
        <f>'表35 (續二)'!D40+'表35 (續三)'!D40</f>
        <v>17.240000000000002</v>
      </c>
      <c r="E40" s="74">
        <f>F40+N40</f>
        <v>11938.51</v>
      </c>
      <c r="F40" s="74">
        <f>G40+K40</f>
        <v>10626.69</v>
      </c>
      <c r="G40" s="74">
        <f>SUM(H40:J40)</f>
        <v>9944.16</v>
      </c>
      <c r="H40" s="134">
        <v>0</v>
      </c>
      <c r="I40" s="134">
        <v>0</v>
      </c>
      <c r="J40" s="4">
        <v>9944.16</v>
      </c>
      <c r="K40" s="74">
        <f>SUM(L40:M40)</f>
        <v>682.5300000000001</v>
      </c>
      <c r="L40" s="4">
        <v>1.44</v>
      </c>
      <c r="M40" s="4">
        <v>681.09</v>
      </c>
      <c r="N40" s="4">
        <v>1311.82</v>
      </c>
      <c r="O40" s="4">
        <v>5.12</v>
      </c>
      <c r="P40" s="3">
        <v>3749</v>
      </c>
      <c r="Q40" s="56"/>
    </row>
    <row r="41" spans="1:16" ht="7.5" customHeight="1">
      <c r="A41" s="20"/>
      <c r="B41" s="107"/>
      <c r="C41" s="108"/>
      <c r="D41" s="109"/>
      <c r="E41" s="120"/>
      <c r="F41" s="120"/>
      <c r="G41" s="120"/>
      <c r="H41" s="109"/>
      <c r="I41" s="109"/>
      <c r="J41" s="20"/>
      <c r="K41" s="20"/>
      <c r="L41" s="20"/>
      <c r="M41" s="20"/>
      <c r="N41" s="20"/>
      <c r="O41" s="20"/>
      <c r="P41" s="20"/>
    </row>
  </sheetData>
  <sheetProtection/>
  <mergeCells count="37">
    <mergeCell ref="N15:N16"/>
    <mergeCell ref="J12:N12"/>
    <mergeCell ref="J13:M13"/>
    <mergeCell ref="A4:I4"/>
    <mergeCell ref="K14:M14"/>
    <mergeCell ref="O11:P11"/>
    <mergeCell ref="O13:P13"/>
    <mergeCell ref="J11:N11"/>
    <mergeCell ref="N13:N14"/>
    <mergeCell ref="E12:I12"/>
    <mergeCell ref="J4:P4"/>
    <mergeCell ref="J6:P6"/>
    <mergeCell ref="O8:O9"/>
    <mergeCell ref="B37:C37"/>
    <mergeCell ref="D15:D16"/>
    <mergeCell ref="A30:B30"/>
    <mergeCell ref="B20:C20"/>
    <mergeCell ref="A22:B22"/>
    <mergeCell ref="A26:B26"/>
    <mergeCell ref="A25:B25"/>
    <mergeCell ref="A6:I6"/>
    <mergeCell ref="F13:I13"/>
    <mergeCell ref="A12:C13"/>
    <mergeCell ref="A8:A9"/>
    <mergeCell ref="B19:C19"/>
    <mergeCell ref="A18:B18"/>
    <mergeCell ref="D11:I11"/>
    <mergeCell ref="A29:B29"/>
    <mergeCell ref="A28:B28"/>
    <mergeCell ref="B32:C32"/>
    <mergeCell ref="A27:B27"/>
    <mergeCell ref="G14:I14"/>
    <mergeCell ref="A24:B24"/>
    <mergeCell ref="A21:C21"/>
    <mergeCell ref="A23:B23"/>
    <mergeCell ref="A31:B31"/>
    <mergeCell ref="A14:C15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48"/>
  <sheetViews>
    <sheetView zoomScaleSheetLayoutView="85" zoomScalePageLayoutView="0" workbookViewId="0" topLeftCell="A11">
      <selection activeCell="A35" sqref="A35:IV35"/>
    </sheetView>
  </sheetViews>
  <sheetFormatPr defaultColWidth="9.00390625" defaultRowHeight="16.5"/>
  <cols>
    <col min="1" max="1" width="3.125" style="15" customWidth="1"/>
    <col min="2" max="2" width="18.625" style="15" customWidth="1"/>
    <col min="3" max="3" width="7.125" style="15" customWidth="1"/>
    <col min="4" max="4" width="7.625" style="15" customWidth="1"/>
    <col min="5" max="5" width="9.75390625" style="15" bestFit="1" customWidth="1"/>
    <col min="6" max="6" width="8.75390625" style="15" customWidth="1"/>
    <col min="7" max="7" width="8.375" style="15" customWidth="1"/>
    <col min="8" max="8" width="8.00390625" style="15" customWidth="1"/>
    <col min="9" max="9" width="7.875" style="15" customWidth="1"/>
    <col min="10" max="13" width="11.00390625" style="15" customWidth="1"/>
    <col min="14" max="14" width="10.75390625" style="15" customWidth="1"/>
    <col min="15" max="15" width="10.625" style="15" customWidth="1"/>
    <col min="16" max="16" width="13.75390625" style="15" customWidth="1"/>
    <col min="17" max="16384" width="9.00390625" style="15" customWidth="1"/>
  </cols>
  <sheetData>
    <row r="1" spans="1:16" ht="10.5" customHeight="1">
      <c r="A1" s="85" t="s">
        <v>84</v>
      </c>
      <c r="P1" s="86" t="s">
        <v>85</v>
      </c>
    </row>
    <row r="2" ht="6" customHeight="1">
      <c r="B2" s="87"/>
    </row>
    <row r="3" ht="10.5" customHeight="1"/>
    <row r="4" spans="1:16" ht="27" customHeight="1">
      <c r="A4" s="177" t="s">
        <v>90</v>
      </c>
      <c r="B4" s="177"/>
      <c r="C4" s="177"/>
      <c r="D4" s="177"/>
      <c r="E4" s="177"/>
      <c r="F4" s="177"/>
      <c r="G4" s="177"/>
      <c r="H4" s="177"/>
      <c r="I4" s="177"/>
      <c r="J4" s="168" t="s">
        <v>91</v>
      </c>
      <c r="K4" s="169"/>
      <c r="L4" s="169"/>
      <c r="M4" s="169"/>
      <c r="N4" s="169"/>
      <c r="O4" s="169"/>
      <c r="P4" s="169"/>
    </row>
    <row r="5" ht="14.25" customHeight="1"/>
    <row r="6" spans="1:16" ht="18.75" customHeight="1">
      <c r="A6" s="178" t="s">
        <v>67</v>
      </c>
      <c r="B6" s="178"/>
      <c r="C6" s="178"/>
      <c r="D6" s="178"/>
      <c r="E6" s="178"/>
      <c r="F6" s="178"/>
      <c r="G6" s="178"/>
      <c r="H6" s="178"/>
      <c r="I6" s="178"/>
      <c r="J6" s="170" t="s">
        <v>68</v>
      </c>
      <c r="K6" s="171"/>
      <c r="L6" s="171"/>
      <c r="M6" s="171"/>
      <c r="N6" s="171"/>
      <c r="O6" s="171"/>
      <c r="P6" s="171"/>
    </row>
    <row r="7" spans="2:16" ht="10.5" customHeight="1">
      <c r="B7" s="88"/>
      <c r="C7" s="89"/>
      <c r="D7" s="89"/>
      <c r="E7" s="89"/>
      <c r="F7" s="89"/>
      <c r="G7" s="89"/>
      <c r="H7" s="89"/>
      <c r="I7" s="89"/>
      <c r="J7" s="90"/>
      <c r="K7" s="91"/>
      <c r="L7" s="91"/>
      <c r="M7" s="91"/>
      <c r="N7" s="91"/>
      <c r="O7" s="91"/>
      <c r="P7" s="91"/>
    </row>
    <row r="8" spans="1:16" ht="12" customHeight="1">
      <c r="A8" s="157" t="s">
        <v>43</v>
      </c>
      <c r="B8" s="14" t="s">
        <v>60</v>
      </c>
      <c r="N8" s="92"/>
      <c r="O8" s="172" t="s">
        <v>15</v>
      </c>
      <c r="P8" s="18" t="s">
        <v>62</v>
      </c>
    </row>
    <row r="9" spans="1:16" ht="13.5" customHeight="1">
      <c r="A9" s="157"/>
      <c r="B9" s="14" t="s">
        <v>61</v>
      </c>
      <c r="N9" s="93"/>
      <c r="O9" s="172"/>
      <c r="P9" s="94" t="s">
        <v>45</v>
      </c>
    </row>
    <row r="10" spans="2:16" ht="1.5" customHeight="1">
      <c r="B10" s="14"/>
      <c r="N10" s="93"/>
      <c r="O10" s="93"/>
      <c r="P10" s="9"/>
    </row>
    <row r="11" spans="1:16" ht="13.5" customHeight="1">
      <c r="A11" s="49"/>
      <c r="B11" s="112"/>
      <c r="C11" s="113"/>
      <c r="D11" s="154" t="s">
        <v>0</v>
      </c>
      <c r="E11" s="155"/>
      <c r="F11" s="155"/>
      <c r="G11" s="155"/>
      <c r="H11" s="155"/>
      <c r="I11" s="155"/>
      <c r="J11" s="146" t="s">
        <v>16</v>
      </c>
      <c r="K11" s="147"/>
      <c r="L11" s="147"/>
      <c r="M11" s="147"/>
      <c r="N11" s="148"/>
      <c r="O11" s="142" t="s">
        <v>9</v>
      </c>
      <c r="P11" s="143"/>
    </row>
    <row r="12" spans="1:16" ht="13.5" customHeight="1">
      <c r="A12" s="166" t="s">
        <v>133</v>
      </c>
      <c r="B12" s="166"/>
      <c r="C12" s="167"/>
      <c r="D12" s="25"/>
      <c r="E12" s="154" t="s">
        <v>17</v>
      </c>
      <c r="F12" s="155"/>
      <c r="G12" s="155"/>
      <c r="H12" s="155"/>
      <c r="I12" s="155"/>
      <c r="J12" s="146" t="s">
        <v>25</v>
      </c>
      <c r="K12" s="146"/>
      <c r="L12" s="146"/>
      <c r="M12" s="146"/>
      <c r="N12" s="149"/>
      <c r="O12" s="96"/>
      <c r="P12" s="97"/>
    </row>
    <row r="13" spans="1:16" ht="13.5" customHeight="1">
      <c r="A13" s="166"/>
      <c r="B13" s="166"/>
      <c r="C13" s="167"/>
      <c r="D13" s="27" t="s">
        <v>47</v>
      </c>
      <c r="E13" s="28" t="s">
        <v>34</v>
      </c>
      <c r="F13" s="143" t="s">
        <v>42</v>
      </c>
      <c r="G13" s="143"/>
      <c r="H13" s="143"/>
      <c r="I13" s="143"/>
      <c r="J13" s="146" t="s">
        <v>27</v>
      </c>
      <c r="K13" s="150"/>
      <c r="L13" s="150"/>
      <c r="M13" s="151"/>
      <c r="N13" s="152" t="s">
        <v>38</v>
      </c>
      <c r="O13" s="144" t="s">
        <v>24</v>
      </c>
      <c r="P13" s="145"/>
    </row>
    <row r="14" spans="1:16" ht="13.5" customHeight="1">
      <c r="A14" s="140" t="s">
        <v>134</v>
      </c>
      <c r="B14" s="140"/>
      <c r="C14" s="141"/>
      <c r="D14" s="31"/>
      <c r="E14" s="32"/>
      <c r="F14" s="33" t="s">
        <v>35</v>
      </c>
      <c r="G14" s="154" t="s">
        <v>53</v>
      </c>
      <c r="H14" s="155"/>
      <c r="I14" s="155"/>
      <c r="J14" s="35"/>
      <c r="K14" s="155" t="s">
        <v>54</v>
      </c>
      <c r="L14" s="175"/>
      <c r="M14" s="176"/>
      <c r="N14" s="153"/>
      <c r="O14" s="28" t="s">
        <v>26</v>
      </c>
      <c r="P14" s="95" t="s">
        <v>49</v>
      </c>
    </row>
    <row r="15" spans="1:16" ht="13.5" customHeight="1">
      <c r="A15" s="140"/>
      <c r="B15" s="140"/>
      <c r="C15" s="141"/>
      <c r="D15" s="37" t="s">
        <v>7</v>
      </c>
      <c r="E15" s="38" t="s">
        <v>6</v>
      </c>
      <c r="F15" s="39"/>
      <c r="G15" s="28" t="s">
        <v>12</v>
      </c>
      <c r="H15" s="28" t="s">
        <v>31</v>
      </c>
      <c r="I15" s="28" t="s">
        <v>32</v>
      </c>
      <c r="J15" s="33" t="s">
        <v>36</v>
      </c>
      <c r="K15" s="28" t="s">
        <v>12</v>
      </c>
      <c r="L15" s="28" t="s">
        <v>37</v>
      </c>
      <c r="M15" s="33" t="s">
        <v>36</v>
      </c>
      <c r="N15" s="173" t="s">
        <v>23</v>
      </c>
      <c r="O15" s="99"/>
      <c r="P15" s="100"/>
    </row>
    <row r="16" spans="1:16" ht="13.5" customHeight="1">
      <c r="A16" s="20"/>
      <c r="B16" s="20"/>
      <c r="C16" s="43"/>
      <c r="D16" s="44"/>
      <c r="E16" s="45" t="s">
        <v>8</v>
      </c>
      <c r="F16" s="46" t="s">
        <v>8</v>
      </c>
      <c r="G16" s="45" t="s">
        <v>13</v>
      </c>
      <c r="H16" s="45" t="s">
        <v>18</v>
      </c>
      <c r="I16" s="45" t="s">
        <v>19</v>
      </c>
      <c r="J16" s="46" t="s">
        <v>21</v>
      </c>
      <c r="K16" s="45" t="s">
        <v>13</v>
      </c>
      <c r="L16" s="45" t="s">
        <v>40</v>
      </c>
      <c r="M16" s="46" t="s">
        <v>21</v>
      </c>
      <c r="N16" s="174"/>
      <c r="O16" s="45" t="s">
        <v>7</v>
      </c>
      <c r="P16" s="98" t="s">
        <v>10</v>
      </c>
    </row>
    <row r="17" spans="2:9" ht="5.25" customHeight="1">
      <c r="B17" s="50"/>
      <c r="C17" s="23"/>
      <c r="D17" s="97"/>
      <c r="E17" s="97"/>
      <c r="F17" s="97"/>
      <c r="G17" s="97"/>
      <c r="H17" s="97"/>
      <c r="I17" s="97"/>
    </row>
    <row r="18" spans="1:16" ht="24.75" customHeight="1" hidden="1">
      <c r="A18" s="162" t="s">
        <v>97</v>
      </c>
      <c r="B18" s="163"/>
      <c r="C18" s="51" t="s">
        <v>1</v>
      </c>
      <c r="D18" s="52">
        <v>27.71</v>
      </c>
      <c r="E18" s="53">
        <f>SUM(F18,N18)</f>
        <v>1670.5300000000002</v>
      </c>
      <c r="F18" s="53">
        <f>SUM(G18,K18)</f>
        <v>1568.9700000000003</v>
      </c>
      <c r="G18" s="53">
        <f>SUM(H18:J18)</f>
        <v>1178.14</v>
      </c>
      <c r="H18" s="54">
        <v>0</v>
      </c>
      <c r="I18" s="52">
        <v>0.93</v>
      </c>
      <c r="J18" s="53">
        <v>1177.21</v>
      </c>
      <c r="K18" s="52">
        <f>SUM(L18:M18)</f>
        <v>390.83000000000004</v>
      </c>
      <c r="L18" s="52">
        <v>250.59</v>
      </c>
      <c r="M18" s="52">
        <v>140.24</v>
      </c>
      <c r="N18" s="52">
        <v>101.56</v>
      </c>
      <c r="O18" s="54">
        <v>0</v>
      </c>
      <c r="P18" s="54">
        <v>0</v>
      </c>
    </row>
    <row r="19" spans="1:16" ht="9" customHeight="1" hidden="1">
      <c r="A19" s="56"/>
      <c r="B19" s="160"/>
      <c r="C19" s="161"/>
      <c r="D19" s="57"/>
      <c r="E19" s="53"/>
      <c r="F19" s="53"/>
      <c r="G19" s="53"/>
      <c r="H19" s="57"/>
      <c r="I19" s="57"/>
      <c r="J19" s="57"/>
      <c r="K19" s="52"/>
      <c r="L19" s="57"/>
      <c r="M19" s="57"/>
      <c r="N19" s="57"/>
      <c r="O19" s="57"/>
      <c r="P19" s="57"/>
    </row>
    <row r="20" spans="1:16" ht="5.25" customHeight="1">
      <c r="A20" s="56"/>
      <c r="B20" s="160"/>
      <c r="C20" s="161"/>
      <c r="D20" s="57"/>
      <c r="E20" s="53"/>
      <c r="F20" s="53"/>
      <c r="G20" s="53"/>
      <c r="H20" s="57"/>
      <c r="I20" s="57"/>
      <c r="J20" s="57"/>
      <c r="K20" s="52"/>
      <c r="L20" s="57"/>
      <c r="M20" s="57"/>
      <c r="N20" s="57"/>
      <c r="O20" s="57"/>
      <c r="P20" s="57"/>
    </row>
    <row r="21" spans="1:16" ht="19.5" customHeight="1">
      <c r="A21" s="179" t="s">
        <v>98</v>
      </c>
      <c r="B21" s="179"/>
      <c r="C21" s="180"/>
      <c r="D21" s="60"/>
      <c r="E21" s="53"/>
      <c r="F21" s="53"/>
      <c r="G21" s="53"/>
      <c r="H21" s="61"/>
      <c r="I21" s="61"/>
      <c r="J21" s="53"/>
      <c r="K21" s="53"/>
      <c r="L21" s="53"/>
      <c r="M21" s="53"/>
      <c r="N21" s="53"/>
      <c r="O21" s="53"/>
      <c r="P21" s="55"/>
    </row>
    <row r="22" spans="1:16" ht="28.5" customHeight="1">
      <c r="A22" s="164" t="s">
        <v>144</v>
      </c>
      <c r="B22" s="165"/>
      <c r="C22" s="51" t="s">
        <v>135</v>
      </c>
      <c r="D22" s="132">
        <v>5.79</v>
      </c>
      <c r="E22" s="132">
        <v>2280.4500000000003</v>
      </c>
      <c r="F22" s="132">
        <v>2215.07</v>
      </c>
      <c r="G22" s="132">
        <v>2018.48</v>
      </c>
      <c r="H22" s="132">
        <v>8.46</v>
      </c>
      <c r="I22" s="132">
        <v>54.33</v>
      </c>
      <c r="J22" s="132">
        <v>1955.69</v>
      </c>
      <c r="K22" s="132">
        <v>196.59</v>
      </c>
      <c r="L22" s="132">
        <v>193.52</v>
      </c>
      <c r="M22" s="132">
        <v>3.07</v>
      </c>
      <c r="N22" s="132">
        <v>65.38</v>
      </c>
      <c r="O22" s="132">
        <v>0</v>
      </c>
      <c r="P22" s="64">
        <v>203</v>
      </c>
    </row>
    <row r="23" spans="1:16" ht="28.5" customHeight="1">
      <c r="A23" s="164" t="s">
        <v>145</v>
      </c>
      <c r="B23" s="165"/>
      <c r="C23" s="51" t="s">
        <v>136</v>
      </c>
      <c r="D23" s="132">
        <v>15.37</v>
      </c>
      <c r="E23" s="132">
        <v>10733.529999999999</v>
      </c>
      <c r="F23" s="132">
        <v>10491.72</v>
      </c>
      <c r="G23" s="132">
        <v>9496.32</v>
      </c>
      <c r="H23" s="132">
        <v>3.65</v>
      </c>
      <c r="I23" s="132">
        <v>21.51</v>
      </c>
      <c r="J23" s="132">
        <v>9471.16</v>
      </c>
      <c r="K23" s="132">
        <v>995.4000000000001</v>
      </c>
      <c r="L23" s="132">
        <v>399.54</v>
      </c>
      <c r="M23" s="132">
        <v>595.86</v>
      </c>
      <c r="N23" s="132">
        <v>241.81</v>
      </c>
      <c r="O23" s="132">
        <v>5.09</v>
      </c>
      <c r="P23" s="64">
        <v>17745</v>
      </c>
    </row>
    <row r="24" spans="1:16" ht="28.5" customHeight="1">
      <c r="A24" s="164" t="s">
        <v>146</v>
      </c>
      <c r="B24" s="165"/>
      <c r="C24" s="51" t="s">
        <v>137</v>
      </c>
      <c r="D24" s="132">
        <v>2.1100000000000003</v>
      </c>
      <c r="E24" s="132">
        <v>13834.900000000001</v>
      </c>
      <c r="F24" s="132">
        <v>13801.29</v>
      </c>
      <c r="G24" s="132">
        <v>13156.84</v>
      </c>
      <c r="H24" s="132">
        <v>2.26</v>
      </c>
      <c r="I24" s="132">
        <v>8.91</v>
      </c>
      <c r="J24" s="132">
        <v>13145.67</v>
      </c>
      <c r="K24" s="132">
        <v>644.45</v>
      </c>
      <c r="L24" s="132">
        <v>337.43</v>
      </c>
      <c r="M24" s="132">
        <v>307.02</v>
      </c>
      <c r="N24" s="132">
        <v>33.61</v>
      </c>
      <c r="O24" s="132">
        <v>4.59</v>
      </c>
      <c r="P24" s="64">
        <v>3365</v>
      </c>
    </row>
    <row r="25" spans="1:16" ht="28.5" customHeight="1">
      <c r="A25" s="164" t="s">
        <v>147</v>
      </c>
      <c r="B25" s="165"/>
      <c r="C25" s="51" t="s">
        <v>138</v>
      </c>
      <c r="D25" s="132">
        <v>59.61</v>
      </c>
      <c r="E25" s="132">
        <v>15963.650000000001</v>
      </c>
      <c r="F25" s="132">
        <v>15909.550000000001</v>
      </c>
      <c r="G25" s="132">
        <v>15522.130000000001</v>
      </c>
      <c r="H25" s="132">
        <v>0.28</v>
      </c>
      <c r="I25" s="132">
        <v>2.23</v>
      </c>
      <c r="J25" s="132">
        <v>15519.62</v>
      </c>
      <c r="K25" s="132">
        <v>387.42</v>
      </c>
      <c r="L25" s="132">
        <v>313.66</v>
      </c>
      <c r="M25" s="132">
        <v>73.75999999999999</v>
      </c>
      <c r="N25" s="132">
        <v>54.099999999999994</v>
      </c>
      <c r="O25" s="132">
        <v>2.4</v>
      </c>
      <c r="P25" s="64">
        <v>4934</v>
      </c>
    </row>
    <row r="26" spans="1:16" ht="28.5" customHeight="1">
      <c r="A26" s="164" t="s">
        <v>148</v>
      </c>
      <c r="B26" s="165"/>
      <c r="C26" s="51" t="s">
        <v>139</v>
      </c>
      <c r="D26" s="132">
        <v>11.56</v>
      </c>
      <c r="E26" s="132">
        <v>8107.65</v>
      </c>
      <c r="F26" s="132">
        <v>7907.82</v>
      </c>
      <c r="G26" s="132">
        <v>7103.5</v>
      </c>
      <c r="H26" s="132">
        <v>6.43</v>
      </c>
      <c r="I26" s="132">
        <v>57.26</v>
      </c>
      <c r="J26" s="132">
        <v>7039.81</v>
      </c>
      <c r="K26" s="132">
        <v>804.3199999999999</v>
      </c>
      <c r="L26" s="132">
        <v>495.06</v>
      </c>
      <c r="M26" s="132">
        <v>309.26</v>
      </c>
      <c r="N26" s="132">
        <v>199.83</v>
      </c>
      <c r="O26" s="132">
        <v>2.29</v>
      </c>
      <c r="P26" s="64">
        <v>5603</v>
      </c>
    </row>
    <row r="27" spans="1:16" ht="28.5" customHeight="1">
      <c r="A27" s="164" t="s">
        <v>149</v>
      </c>
      <c r="B27" s="165"/>
      <c r="C27" s="51" t="s">
        <v>140</v>
      </c>
      <c r="D27" s="132">
        <v>3.65</v>
      </c>
      <c r="E27" s="132">
        <v>8375.68</v>
      </c>
      <c r="F27" s="132">
        <v>8324.73</v>
      </c>
      <c r="G27" s="132">
        <v>7708.99</v>
      </c>
      <c r="H27" s="132">
        <v>17.72</v>
      </c>
      <c r="I27" s="132">
        <v>15.77</v>
      </c>
      <c r="J27" s="132">
        <v>7675.5</v>
      </c>
      <c r="K27" s="132">
        <v>615.74</v>
      </c>
      <c r="L27" s="132">
        <v>212.92000000000002</v>
      </c>
      <c r="M27" s="132">
        <v>402.82</v>
      </c>
      <c r="N27" s="132">
        <v>50.95</v>
      </c>
      <c r="O27" s="132">
        <v>1.05</v>
      </c>
      <c r="P27" s="64">
        <v>3149</v>
      </c>
    </row>
    <row r="28" spans="1:16" ht="28.5" customHeight="1">
      <c r="A28" s="164" t="s">
        <v>150</v>
      </c>
      <c r="B28" s="165"/>
      <c r="C28" s="51" t="s">
        <v>141</v>
      </c>
      <c r="D28" s="132">
        <v>12.92</v>
      </c>
      <c r="E28" s="132">
        <v>11334.07</v>
      </c>
      <c r="F28" s="132">
        <v>10263.26</v>
      </c>
      <c r="G28" s="132">
        <v>9160.09</v>
      </c>
      <c r="H28" s="132">
        <v>1.31</v>
      </c>
      <c r="I28" s="132">
        <v>0</v>
      </c>
      <c r="J28" s="132">
        <v>9158.78</v>
      </c>
      <c r="K28" s="132">
        <v>1103.1699999999998</v>
      </c>
      <c r="L28" s="132">
        <v>128.56</v>
      </c>
      <c r="M28" s="132">
        <v>974.6099999999999</v>
      </c>
      <c r="N28" s="132">
        <v>1070.81</v>
      </c>
      <c r="O28" s="132">
        <v>0.19</v>
      </c>
      <c r="P28" s="116">
        <v>2531</v>
      </c>
    </row>
    <row r="29" spans="1:16" ht="28.5" customHeight="1">
      <c r="A29" s="164" t="s">
        <v>151</v>
      </c>
      <c r="B29" s="165"/>
      <c r="C29" s="51" t="s">
        <v>142</v>
      </c>
      <c r="D29" s="132">
        <v>11.969999999999999</v>
      </c>
      <c r="E29" s="132">
        <v>18937.649999999998</v>
      </c>
      <c r="F29" s="132">
        <v>18119.579999999998</v>
      </c>
      <c r="G29" s="132">
        <v>16734.98</v>
      </c>
      <c r="H29" s="132">
        <v>0</v>
      </c>
      <c r="I29" s="132">
        <v>3.86</v>
      </c>
      <c r="J29" s="132">
        <v>16731.12</v>
      </c>
      <c r="K29" s="132">
        <v>1384.6000000000001</v>
      </c>
      <c r="L29" s="132">
        <v>191.33999999999997</v>
      </c>
      <c r="M29" s="132">
        <v>1193.2600000000002</v>
      </c>
      <c r="N29" s="132">
        <v>818.0699999999999</v>
      </c>
      <c r="O29" s="132">
        <v>31.009999999999998</v>
      </c>
      <c r="P29" s="64">
        <v>51936</v>
      </c>
    </row>
    <row r="30" spans="1:16" ht="28.5" customHeight="1">
      <c r="A30" s="164" t="s">
        <v>152</v>
      </c>
      <c r="B30" s="165"/>
      <c r="C30" s="51" t="s">
        <v>143</v>
      </c>
      <c r="D30" s="132">
        <v>19.66</v>
      </c>
      <c r="E30" s="132">
        <v>16061.61</v>
      </c>
      <c r="F30" s="132">
        <v>14720.169999999998</v>
      </c>
      <c r="G30" s="132">
        <v>14251</v>
      </c>
      <c r="H30" s="132">
        <v>4.17</v>
      </c>
      <c r="I30" s="132">
        <v>47.71</v>
      </c>
      <c r="J30" s="132">
        <v>14199.12</v>
      </c>
      <c r="K30" s="132">
        <v>469.17</v>
      </c>
      <c r="L30" s="132">
        <v>154.5</v>
      </c>
      <c r="M30" s="132">
        <v>314.66999999999996</v>
      </c>
      <c r="N30" s="132">
        <v>1341.44</v>
      </c>
      <c r="O30" s="132">
        <v>83.55</v>
      </c>
      <c r="P30" s="55">
        <v>40908</v>
      </c>
    </row>
    <row r="31" spans="1:16" ht="28.5" customHeight="1">
      <c r="A31" s="164" t="s">
        <v>163</v>
      </c>
      <c r="B31" s="165"/>
      <c r="C31" s="51" t="s">
        <v>153</v>
      </c>
      <c r="D31" s="132">
        <f>D32+D37</f>
        <v>40.58</v>
      </c>
      <c r="E31" s="132">
        <f aca="true" t="shared" si="0" ref="E31:P31">E32+E37</f>
        <v>26154.15</v>
      </c>
      <c r="F31" s="132">
        <f t="shared" si="0"/>
        <v>23713.060000000005</v>
      </c>
      <c r="G31" s="132">
        <f t="shared" si="0"/>
        <v>22188.06</v>
      </c>
      <c r="H31" s="132">
        <f t="shared" si="0"/>
        <v>0</v>
      </c>
      <c r="I31" s="132">
        <f t="shared" si="0"/>
        <v>0</v>
      </c>
      <c r="J31" s="132">
        <f t="shared" si="0"/>
        <v>22188.06</v>
      </c>
      <c r="K31" s="132">
        <f t="shared" si="0"/>
        <v>1525</v>
      </c>
      <c r="L31" s="132">
        <f t="shared" si="0"/>
        <v>62.980000000000004</v>
      </c>
      <c r="M31" s="132">
        <f t="shared" si="0"/>
        <v>1462.02</v>
      </c>
      <c r="N31" s="132">
        <f t="shared" si="0"/>
        <v>2441.09</v>
      </c>
      <c r="O31" s="132">
        <f t="shared" si="0"/>
        <v>5.4</v>
      </c>
      <c r="P31" s="64">
        <f t="shared" si="0"/>
        <v>6706</v>
      </c>
    </row>
    <row r="32" spans="1:16" s="104" customFormat="1" ht="24.75" customHeight="1">
      <c r="A32" s="69"/>
      <c r="B32" s="158" t="s">
        <v>99</v>
      </c>
      <c r="C32" s="159"/>
      <c r="D32" s="1">
        <f>SUM(D33:D35)</f>
        <v>23.240000000000002</v>
      </c>
      <c r="E32" s="1">
        <f aca="true" t="shared" si="1" ref="E32:P32">SUM(E33,E35)</f>
        <v>10455.060000000001</v>
      </c>
      <c r="F32" s="1">
        <f t="shared" si="1"/>
        <v>10307.490000000002</v>
      </c>
      <c r="G32" s="1">
        <f t="shared" si="1"/>
        <v>9405.2</v>
      </c>
      <c r="H32" s="1">
        <f t="shared" si="1"/>
        <v>0</v>
      </c>
      <c r="I32" s="1">
        <f t="shared" si="1"/>
        <v>0</v>
      </c>
      <c r="J32" s="1">
        <f t="shared" si="1"/>
        <v>9405.2</v>
      </c>
      <c r="K32" s="1">
        <f t="shared" si="1"/>
        <v>902.29</v>
      </c>
      <c r="L32" s="1">
        <f t="shared" si="1"/>
        <v>56.59</v>
      </c>
      <c r="M32" s="1">
        <f t="shared" si="1"/>
        <v>845.6999999999999</v>
      </c>
      <c r="N32" s="1">
        <f t="shared" si="1"/>
        <v>147.57</v>
      </c>
      <c r="O32" s="1">
        <f t="shared" si="1"/>
        <v>0</v>
      </c>
      <c r="P32" s="70">
        <f t="shared" si="1"/>
        <v>2078</v>
      </c>
    </row>
    <row r="33" spans="1:16" ht="22.5" customHeight="1">
      <c r="A33" s="22"/>
      <c r="B33" s="115" t="s">
        <v>107</v>
      </c>
      <c r="C33" s="73" t="s">
        <v>2</v>
      </c>
      <c r="D33" s="4">
        <v>19.48</v>
      </c>
      <c r="E33" s="74">
        <f>F33+N33</f>
        <v>8568.550000000001</v>
      </c>
      <c r="F33" s="74">
        <f>G33+K33</f>
        <v>8422.12</v>
      </c>
      <c r="G33" s="74">
        <f>SUM(H33:J33)</f>
        <v>7555.13</v>
      </c>
      <c r="H33" s="1">
        <v>0</v>
      </c>
      <c r="I33" s="1">
        <v>0</v>
      </c>
      <c r="J33" s="4">
        <v>7555.13</v>
      </c>
      <c r="K33" s="74">
        <f>SUM(L33:M33)</f>
        <v>866.99</v>
      </c>
      <c r="L33" s="4">
        <v>32.07</v>
      </c>
      <c r="M33" s="4">
        <v>834.92</v>
      </c>
      <c r="N33" s="4">
        <v>146.43</v>
      </c>
      <c r="O33" s="4">
        <v>0</v>
      </c>
      <c r="P33" s="70">
        <v>2078</v>
      </c>
    </row>
    <row r="34" spans="1:16" ht="1.5" customHeight="1">
      <c r="A34" s="22"/>
      <c r="B34" s="75"/>
      <c r="C34" s="73"/>
      <c r="D34" s="4"/>
      <c r="E34" s="74"/>
      <c r="F34" s="74"/>
      <c r="G34" s="74"/>
      <c r="H34" s="1"/>
      <c r="I34" s="1"/>
      <c r="J34" s="4"/>
      <c r="K34" s="74"/>
      <c r="L34" s="138"/>
      <c r="M34" s="138"/>
      <c r="N34" s="138"/>
      <c r="O34" s="138"/>
      <c r="P34" s="139"/>
    </row>
    <row r="35" spans="1:16" ht="22.5" customHeight="1">
      <c r="A35" s="22"/>
      <c r="B35" s="115" t="s">
        <v>108</v>
      </c>
      <c r="C35" s="73" t="s">
        <v>3</v>
      </c>
      <c r="D35" s="4">
        <v>3.76</v>
      </c>
      <c r="E35" s="74">
        <f>F35+N35</f>
        <v>1886.51</v>
      </c>
      <c r="F35" s="74">
        <f>G35+K35</f>
        <v>1885.37</v>
      </c>
      <c r="G35" s="74">
        <f>SUM(H35:J35)</f>
        <v>1850.07</v>
      </c>
      <c r="H35" s="1">
        <v>0</v>
      </c>
      <c r="I35" s="1">
        <v>0</v>
      </c>
      <c r="J35" s="4">
        <v>1850.07</v>
      </c>
      <c r="K35" s="74">
        <f>SUM(L35:M35)</f>
        <v>35.3</v>
      </c>
      <c r="L35" s="4">
        <v>24.52</v>
      </c>
      <c r="M35" s="4">
        <v>10.78</v>
      </c>
      <c r="N35" s="4">
        <v>1.14</v>
      </c>
      <c r="O35" s="4">
        <v>0</v>
      </c>
      <c r="P35" s="4">
        <v>0</v>
      </c>
    </row>
    <row r="36" spans="1:16" ht="8.25" customHeight="1">
      <c r="A36" s="22"/>
      <c r="B36" s="76"/>
      <c r="C36" s="77"/>
      <c r="D36" s="78"/>
      <c r="E36" s="74"/>
      <c r="F36" s="74"/>
      <c r="G36" s="74"/>
      <c r="H36" s="74"/>
      <c r="I36" s="74"/>
      <c r="J36" s="74"/>
      <c r="K36" s="78"/>
      <c r="L36" s="78"/>
      <c r="M36" s="78"/>
      <c r="N36" s="78"/>
      <c r="O36" s="78"/>
      <c r="P36" s="3"/>
    </row>
    <row r="37" spans="1:16" s="104" customFormat="1" ht="24.75" customHeight="1">
      <c r="A37" s="69"/>
      <c r="B37" s="158" t="s">
        <v>100</v>
      </c>
      <c r="C37" s="159"/>
      <c r="D37" s="1">
        <f>SUM(D38,D40)</f>
        <v>17.34</v>
      </c>
      <c r="E37" s="1">
        <f aca="true" t="shared" si="2" ref="E37:P37">SUM(E38,E40)</f>
        <v>15699.09</v>
      </c>
      <c r="F37" s="1">
        <f t="shared" si="2"/>
        <v>13405.570000000002</v>
      </c>
      <c r="G37" s="1">
        <f t="shared" si="2"/>
        <v>12782.86</v>
      </c>
      <c r="H37" s="1">
        <f t="shared" si="2"/>
        <v>0</v>
      </c>
      <c r="I37" s="1">
        <f t="shared" si="2"/>
        <v>0</v>
      </c>
      <c r="J37" s="1">
        <f t="shared" si="2"/>
        <v>12782.86</v>
      </c>
      <c r="K37" s="1">
        <f t="shared" si="2"/>
        <v>622.71</v>
      </c>
      <c r="L37" s="1">
        <f t="shared" si="2"/>
        <v>6.390000000000001</v>
      </c>
      <c r="M37" s="1">
        <f t="shared" si="2"/>
        <v>616.3199999999999</v>
      </c>
      <c r="N37" s="1">
        <f t="shared" si="2"/>
        <v>2293.52</v>
      </c>
      <c r="O37" s="1">
        <f t="shared" si="2"/>
        <v>5.4</v>
      </c>
      <c r="P37" s="70">
        <f t="shared" si="2"/>
        <v>4628</v>
      </c>
    </row>
    <row r="38" spans="1:16" ht="22.5" customHeight="1">
      <c r="A38" s="22"/>
      <c r="B38" s="115" t="s">
        <v>109</v>
      </c>
      <c r="C38" s="73" t="s">
        <v>4</v>
      </c>
      <c r="D38" s="4">
        <v>1.7</v>
      </c>
      <c r="E38" s="74">
        <f>F38+N38</f>
        <v>3868.55</v>
      </c>
      <c r="F38" s="74">
        <f>G38+K38</f>
        <v>2886.8500000000004</v>
      </c>
      <c r="G38" s="74">
        <f>SUM(H38:J38)</f>
        <v>2846.09</v>
      </c>
      <c r="H38" s="1">
        <v>0</v>
      </c>
      <c r="I38" s="1">
        <v>0</v>
      </c>
      <c r="J38" s="4">
        <v>2846.09</v>
      </c>
      <c r="K38" s="74">
        <f>SUM(L38:M38)</f>
        <v>40.760000000000005</v>
      </c>
      <c r="L38" s="4">
        <v>4.95</v>
      </c>
      <c r="M38" s="4">
        <v>35.81</v>
      </c>
      <c r="N38" s="4">
        <v>981.7</v>
      </c>
      <c r="O38" s="4">
        <v>0.28</v>
      </c>
      <c r="P38" s="70">
        <v>879</v>
      </c>
    </row>
    <row r="39" spans="1:16" ht="1.5" customHeight="1">
      <c r="A39" s="22"/>
      <c r="B39" s="75"/>
      <c r="C39" s="73"/>
      <c r="D39" s="4"/>
      <c r="E39" s="74"/>
      <c r="F39" s="74"/>
      <c r="G39" s="74"/>
      <c r="H39" s="1"/>
      <c r="I39" s="1"/>
      <c r="J39" s="4"/>
      <c r="K39" s="74"/>
      <c r="L39" s="138"/>
      <c r="M39" s="138"/>
      <c r="N39" s="138"/>
      <c r="O39" s="138"/>
      <c r="P39" s="139"/>
    </row>
    <row r="40" spans="1:16" ht="22.5" customHeight="1">
      <c r="A40" s="22"/>
      <c r="B40" s="115" t="s">
        <v>110</v>
      </c>
      <c r="C40" s="73" t="s">
        <v>5</v>
      </c>
      <c r="D40" s="4">
        <v>15.64</v>
      </c>
      <c r="E40" s="74">
        <f>F40+N40</f>
        <v>11830.54</v>
      </c>
      <c r="F40" s="74">
        <f>G40+K40</f>
        <v>10518.720000000001</v>
      </c>
      <c r="G40" s="74">
        <f>SUM(H40:J40)</f>
        <v>9936.77</v>
      </c>
      <c r="H40" s="1">
        <v>0</v>
      </c>
      <c r="I40" s="1">
        <v>0</v>
      </c>
      <c r="J40" s="4">
        <v>9936.77</v>
      </c>
      <c r="K40" s="74">
        <f>SUM(L40:M40)</f>
        <v>581.95</v>
      </c>
      <c r="L40" s="4">
        <v>1.44</v>
      </c>
      <c r="M40" s="4">
        <v>580.51</v>
      </c>
      <c r="N40" s="4">
        <v>1311.82</v>
      </c>
      <c r="O40" s="4">
        <v>5.12</v>
      </c>
      <c r="P40" s="70">
        <v>3749</v>
      </c>
    </row>
    <row r="41" spans="1:16" ht="7.5" customHeight="1">
      <c r="A41" s="20"/>
      <c r="B41" s="107"/>
      <c r="C41" s="108"/>
      <c r="D41" s="109"/>
      <c r="E41" s="109"/>
      <c r="F41" s="109"/>
      <c r="G41" s="109"/>
      <c r="H41" s="109"/>
      <c r="I41" s="109"/>
      <c r="J41" s="20"/>
      <c r="K41" s="20"/>
      <c r="L41" s="20"/>
      <c r="M41" s="20"/>
      <c r="N41" s="20"/>
      <c r="O41" s="20"/>
      <c r="P41" s="20"/>
    </row>
    <row r="45" spans="5:16" ht="16.5"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7"/>
    </row>
    <row r="48" spans="4:16" ht="16.5"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</row>
  </sheetData>
  <sheetProtection/>
  <mergeCells count="36">
    <mergeCell ref="N15:N16"/>
    <mergeCell ref="A26:B26"/>
    <mergeCell ref="A27:B27"/>
    <mergeCell ref="A30:B30"/>
    <mergeCell ref="B20:C20"/>
    <mergeCell ref="A22:B22"/>
    <mergeCell ref="A21:C21"/>
    <mergeCell ref="A18:B18"/>
    <mergeCell ref="A29:B29"/>
    <mergeCell ref="A14:C15"/>
    <mergeCell ref="A4:I4"/>
    <mergeCell ref="A6:I6"/>
    <mergeCell ref="D11:I11"/>
    <mergeCell ref="A25:B25"/>
    <mergeCell ref="A8:A9"/>
    <mergeCell ref="F13:I13"/>
    <mergeCell ref="A12:C13"/>
    <mergeCell ref="E12:I12"/>
    <mergeCell ref="G14:I14"/>
    <mergeCell ref="K14:M14"/>
    <mergeCell ref="N13:N14"/>
    <mergeCell ref="J4:P4"/>
    <mergeCell ref="J6:P6"/>
    <mergeCell ref="O8:O9"/>
    <mergeCell ref="O11:P11"/>
    <mergeCell ref="O13:P13"/>
    <mergeCell ref="J11:N11"/>
    <mergeCell ref="J13:M13"/>
    <mergeCell ref="J12:N12"/>
    <mergeCell ref="B37:C37"/>
    <mergeCell ref="B19:C19"/>
    <mergeCell ref="A31:B31"/>
    <mergeCell ref="A23:B23"/>
    <mergeCell ref="A24:B24"/>
    <mergeCell ref="B32:C32"/>
    <mergeCell ref="A28:B28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="95" zoomScaleNormal="95" zoomScaleSheetLayoutView="85" zoomScalePageLayoutView="0" workbookViewId="0" topLeftCell="A12">
      <selection activeCell="F22" sqref="F22:F31"/>
    </sheetView>
  </sheetViews>
  <sheetFormatPr defaultColWidth="9.00390625" defaultRowHeight="16.5"/>
  <cols>
    <col min="1" max="1" width="3.125" style="15" customWidth="1"/>
    <col min="2" max="2" width="18.625" style="15" customWidth="1"/>
    <col min="3" max="3" width="7.125" style="15" customWidth="1"/>
    <col min="4" max="4" width="7.50390625" style="15" customWidth="1"/>
    <col min="5" max="7" width="9.50390625" style="15" customWidth="1"/>
    <col min="8" max="9" width="7.125" style="15" customWidth="1"/>
    <col min="10" max="13" width="11.00390625" style="15" customWidth="1"/>
    <col min="14" max="14" width="10.75390625" style="15" customWidth="1"/>
    <col min="15" max="15" width="10.50390625" style="15" customWidth="1"/>
    <col min="16" max="16" width="13.875" style="15" customWidth="1"/>
    <col min="17" max="16384" width="9.00390625" style="15" customWidth="1"/>
  </cols>
  <sheetData>
    <row r="1" spans="1:16" ht="10.5" customHeight="1">
      <c r="A1" s="85" t="s">
        <v>74</v>
      </c>
      <c r="P1" s="86" t="s">
        <v>75</v>
      </c>
    </row>
    <row r="2" ht="6" customHeight="1">
      <c r="B2" s="87"/>
    </row>
    <row r="3" ht="10.5" customHeight="1"/>
    <row r="4" spans="1:16" ht="27" customHeight="1">
      <c r="A4" s="177" t="s">
        <v>92</v>
      </c>
      <c r="B4" s="177"/>
      <c r="C4" s="177"/>
      <c r="D4" s="177"/>
      <c r="E4" s="177"/>
      <c r="F4" s="177"/>
      <c r="G4" s="177"/>
      <c r="H4" s="177"/>
      <c r="I4" s="177"/>
      <c r="J4" s="168" t="s">
        <v>93</v>
      </c>
      <c r="K4" s="169"/>
      <c r="L4" s="169"/>
      <c r="M4" s="169"/>
      <c r="N4" s="169"/>
      <c r="O4" s="169"/>
      <c r="P4" s="169"/>
    </row>
    <row r="5" ht="14.25" customHeight="1"/>
    <row r="6" spans="1:16" ht="18" customHeight="1">
      <c r="A6" s="178" t="s">
        <v>69</v>
      </c>
      <c r="B6" s="189"/>
      <c r="C6" s="189"/>
      <c r="D6" s="189"/>
      <c r="E6" s="189"/>
      <c r="F6" s="189"/>
      <c r="G6" s="189"/>
      <c r="H6" s="189"/>
      <c r="I6" s="189"/>
      <c r="J6" s="185" t="s">
        <v>70</v>
      </c>
      <c r="K6" s="186"/>
      <c r="L6" s="186"/>
      <c r="M6" s="186"/>
      <c r="N6" s="186"/>
      <c r="O6" s="186"/>
      <c r="P6" s="186"/>
    </row>
    <row r="7" spans="2:16" ht="10.5" customHeight="1">
      <c r="B7" s="88"/>
      <c r="C7" s="89"/>
      <c r="D7" s="89"/>
      <c r="E7" s="89"/>
      <c r="F7" s="89"/>
      <c r="G7" s="89"/>
      <c r="H7" s="89"/>
      <c r="I7" s="89"/>
      <c r="J7" s="90"/>
      <c r="K7" s="91"/>
      <c r="L7" s="91"/>
      <c r="M7" s="91"/>
      <c r="N7" s="91"/>
      <c r="O7" s="91"/>
      <c r="P7" s="91"/>
    </row>
    <row r="8" spans="1:16" ht="12" customHeight="1">
      <c r="A8" s="157" t="s">
        <v>43</v>
      </c>
      <c r="B8" s="14" t="s">
        <v>60</v>
      </c>
      <c r="N8" s="92"/>
      <c r="O8" s="172" t="s">
        <v>15</v>
      </c>
      <c r="P8" s="18" t="s">
        <v>62</v>
      </c>
    </row>
    <row r="9" spans="1:16" ht="13.5" customHeight="1">
      <c r="A9" s="157"/>
      <c r="B9" s="14" t="s">
        <v>61</v>
      </c>
      <c r="N9" s="93"/>
      <c r="O9" s="172"/>
      <c r="P9" s="94" t="s">
        <v>45</v>
      </c>
    </row>
    <row r="10" spans="2:16" s="50" customFormat="1" ht="1.5" customHeight="1">
      <c r="B10" s="110"/>
      <c r="N10" s="93"/>
      <c r="O10" s="93"/>
      <c r="P10" s="111"/>
    </row>
    <row r="11" spans="1:16" ht="13.5" customHeight="1">
      <c r="A11" s="49"/>
      <c r="B11" s="112"/>
      <c r="C11" s="113"/>
      <c r="D11" s="154" t="s">
        <v>0</v>
      </c>
      <c r="E11" s="155"/>
      <c r="F11" s="155"/>
      <c r="G11" s="155"/>
      <c r="H11" s="155"/>
      <c r="I11" s="155"/>
      <c r="J11" s="146" t="s">
        <v>14</v>
      </c>
      <c r="K11" s="147"/>
      <c r="L11" s="147"/>
      <c r="M11" s="147"/>
      <c r="N11" s="148"/>
      <c r="O11" s="142" t="s">
        <v>9</v>
      </c>
      <c r="P11" s="143"/>
    </row>
    <row r="12" spans="1:16" ht="13.5" customHeight="1">
      <c r="A12" s="166" t="s">
        <v>133</v>
      </c>
      <c r="B12" s="166"/>
      <c r="C12" s="167"/>
      <c r="D12" s="25"/>
      <c r="E12" s="154" t="s">
        <v>17</v>
      </c>
      <c r="F12" s="155"/>
      <c r="G12" s="155"/>
      <c r="H12" s="155"/>
      <c r="I12" s="155"/>
      <c r="J12" s="146" t="s">
        <v>25</v>
      </c>
      <c r="K12" s="146"/>
      <c r="L12" s="146"/>
      <c r="M12" s="146"/>
      <c r="N12" s="149"/>
      <c r="O12" s="96"/>
      <c r="P12" s="97"/>
    </row>
    <row r="13" spans="1:16" ht="13.5" customHeight="1">
      <c r="A13" s="166"/>
      <c r="B13" s="166"/>
      <c r="C13" s="167"/>
      <c r="D13" s="27" t="s">
        <v>47</v>
      </c>
      <c r="E13" s="28" t="s">
        <v>34</v>
      </c>
      <c r="F13" s="143" t="s">
        <v>42</v>
      </c>
      <c r="G13" s="143"/>
      <c r="H13" s="143"/>
      <c r="I13" s="143"/>
      <c r="J13" s="146" t="s">
        <v>27</v>
      </c>
      <c r="K13" s="150"/>
      <c r="L13" s="150"/>
      <c r="M13" s="151"/>
      <c r="N13" s="152" t="s">
        <v>38</v>
      </c>
      <c r="O13" s="144" t="s">
        <v>24</v>
      </c>
      <c r="P13" s="145"/>
    </row>
    <row r="14" spans="1:16" ht="13.5" customHeight="1">
      <c r="A14" s="140" t="s">
        <v>134</v>
      </c>
      <c r="B14" s="140"/>
      <c r="C14" s="141"/>
      <c r="D14" s="31"/>
      <c r="E14" s="32"/>
      <c r="F14" s="33" t="s">
        <v>35</v>
      </c>
      <c r="G14" s="154" t="s">
        <v>53</v>
      </c>
      <c r="H14" s="155"/>
      <c r="I14" s="155"/>
      <c r="J14" s="35"/>
      <c r="K14" s="155" t="s">
        <v>54</v>
      </c>
      <c r="L14" s="175"/>
      <c r="M14" s="176"/>
      <c r="N14" s="153"/>
      <c r="O14" s="28" t="s">
        <v>26</v>
      </c>
      <c r="P14" s="95" t="s">
        <v>51</v>
      </c>
    </row>
    <row r="15" spans="1:16" ht="13.5" customHeight="1">
      <c r="A15" s="140"/>
      <c r="B15" s="140"/>
      <c r="C15" s="141"/>
      <c r="D15" s="37" t="s">
        <v>7</v>
      </c>
      <c r="E15" s="38" t="s">
        <v>6</v>
      </c>
      <c r="F15" s="39"/>
      <c r="G15" s="28" t="s">
        <v>33</v>
      </c>
      <c r="H15" s="28" t="s">
        <v>31</v>
      </c>
      <c r="I15" s="28" t="s">
        <v>32</v>
      </c>
      <c r="J15" s="33" t="s">
        <v>36</v>
      </c>
      <c r="K15" s="28" t="s">
        <v>12</v>
      </c>
      <c r="L15" s="28" t="s">
        <v>37</v>
      </c>
      <c r="M15" s="33" t="s">
        <v>36</v>
      </c>
      <c r="N15" s="173" t="s">
        <v>23</v>
      </c>
      <c r="O15" s="99"/>
      <c r="P15" s="100"/>
    </row>
    <row r="16" spans="2:16" ht="13.5" customHeight="1">
      <c r="B16" s="20"/>
      <c r="C16" s="43"/>
      <c r="D16" s="44"/>
      <c r="E16" s="45" t="s">
        <v>8</v>
      </c>
      <c r="F16" s="46" t="s">
        <v>8</v>
      </c>
      <c r="G16" s="45" t="s">
        <v>28</v>
      </c>
      <c r="H16" s="45" t="s">
        <v>18</v>
      </c>
      <c r="I16" s="45" t="s">
        <v>19</v>
      </c>
      <c r="J16" s="46" t="s">
        <v>21</v>
      </c>
      <c r="K16" s="45" t="s">
        <v>13</v>
      </c>
      <c r="L16" s="45" t="s">
        <v>40</v>
      </c>
      <c r="M16" s="46" t="s">
        <v>21</v>
      </c>
      <c r="N16" s="174"/>
      <c r="O16" s="45" t="s">
        <v>7</v>
      </c>
      <c r="P16" s="98" t="s">
        <v>10</v>
      </c>
    </row>
    <row r="17" spans="1:9" ht="5.25" customHeight="1">
      <c r="A17" s="49"/>
      <c r="B17" s="50"/>
      <c r="C17" s="23"/>
      <c r="D17" s="97"/>
      <c r="E17" s="97"/>
      <c r="F17" s="97"/>
      <c r="G17" s="97"/>
      <c r="H17" s="97"/>
      <c r="I17" s="97"/>
    </row>
    <row r="18" spans="1:16" ht="24.75" customHeight="1" hidden="1">
      <c r="A18" s="162" t="s">
        <v>97</v>
      </c>
      <c r="B18" s="163"/>
      <c r="C18" s="51" t="s">
        <v>1</v>
      </c>
      <c r="D18" s="52">
        <v>172.22</v>
      </c>
      <c r="E18" s="53">
        <f>SUM(F18,N18)</f>
        <v>30480.2</v>
      </c>
      <c r="F18" s="53">
        <f>SUM(G18,K18)</f>
        <v>30266.71</v>
      </c>
      <c r="G18" s="53">
        <f>SUM(H18:J18)</f>
        <v>25876.76</v>
      </c>
      <c r="H18" s="54">
        <v>0</v>
      </c>
      <c r="I18" s="54">
        <v>0</v>
      </c>
      <c r="J18" s="53">
        <v>25876.76</v>
      </c>
      <c r="K18" s="53">
        <f>SUM(L18:M18)</f>
        <v>4389.950000000001</v>
      </c>
      <c r="L18" s="52">
        <v>1.14</v>
      </c>
      <c r="M18" s="53">
        <v>4388.81</v>
      </c>
      <c r="N18" s="52">
        <v>213.49</v>
      </c>
      <c r="O18" s="52">
        <v>61.26</v>
      </c>
      <c r="P18" s="55">
        <v>50453</v>
      </c>
    </row>
    <row r="19" spans="1:16" ht="9" customHeight="1" hidden="1">
      <c r="A19" s="56"/>
      <c r="B19" s="160"/>
      <c r="C19" s="161"/>
      <c r="D19" s="57"/>
      <c r="E19" s="53"/>
      <c r="F19" s="53"/>
      <c r="G19" s="53"/>
      <c r="H19" s="57"/>
      <c r="I19" s="57"/>
      <c r="J19" s="58"/>
      <c r="K19" s="53"/>
      <c r="L19" s="57"/>
      <c r="M19" s="58"/>
      <c r="N19" s="57"/>
      <c r="O19" s="57"/>
      <c r="P19" s="59"/>
    </row>
    <row r="20" spans="1:17" ht="5.25" customHeight="1">
      <c r="A20" s="56"/>
      <c r="B20" s="160"/>
      <c r="C20" s="161"/>
      <c r="D20" s="57"/>
      <c r="E20" s="53"/>
      <c r="F20" s="53"/>
      <c r="G20" s="53"/>
      <c r="H20" s="57"/>
      <c r="I20" s="57"/>
      <c r="J20" s="58"/>
      <c r="K20" s="53"/>
      <c r="L20" s="57"/>
      <c r="M20" s="58"/>
      <c r="N20" s="57"/>
      <c r="O20" s="57"/>
      <c r="P20" s="59"/>
      <c r="Q20" s="56"/>
    </row>
    <row r="21" spans="1:17" ht="19.5" customHeight="1">
      <c r="A21" s="179" t="s">
        <v>98</v>
      </c>
      <c r="B21" s="179"/>
      <c r="C21" s="180"/>
      <c r="D21" s="60"/>
      <c r="E21" s="53"/>
      <c r="F21" s="53"/>
      <c r="G21" s="53"/>
      <c r="H21" s="61"/>
      <c r="I21" s="61"/>
      <c r="J21" s="53"/>
      <c r="K21" s="53"/>
      <c r="L21" s="53"/>
      <c r="M21" s="53"/>
      <c r="N21" s="53"/>
      <c r="O21" s="53"/>
      <c r="P21" s="55"/>
      <c r="Q21" s="56"/>
    </row>
    <row r="22" spans="1:17" ht="28.5" customHeight="1">
      <c r="A22" s="164" t="s">
        <v>144</v>
      </c>
      <c r="B22" s="165"/>
      <c r="C22" s="51" t="s">
        <v>135</v>
      </c>
      <c r="D22" s="132">
        <v>43.4383</v>
      </c>
      <c r="E22" s="132">
        <v>15814.61</v>
      </c>
      <c r="F22" s="132">
        <v>15792.27</v>
      </c>
      <c r="G22" s="132">
        <v>14004.77</v>
      </c>
      <c r="H22" s="132">
        <v>0</v>
      </c>
      <c r="I22" s="132">
        <v>0</v>
      </c>
      <c r="J22" s="132">
        <v>14004.77</v>
      </c>
      <c r="K22" s="132">
        <v>1787.5</v>
      </c>
      <c r="L22" s="132">
        <v>0</v>
      </c>
      <c r="M22" s="132">
        <v>1787.5</v>
      </c>
      <c r="N22" s="132">
        <v>22.34</v>
      </c>
      <c r="O22" s="132">
        <v>60.46</v>
      </c>
      <c r="P22" s="64">
        <v>126486</v>
      </c>
      <c r="Q22" s="56"/>
    </row>
    <row r="23" spans="1:17" ht="28.5" customHeight="1">
      <c r="A23" s="164" t="s">
        <v>145</v>
      </c>
      <c r="B23" s="165"/>
      <c r="C23" s="51" t="s">
        <v>136</v>
      </c>
      <c r="D23" s="132">
        <v>69.91</v>
      </c>
      <c r="E23" s="132">
        <v>13162.96</v>
      </c>
      <c r="F23" s="132">
        <v>13131.81</v>
      </c>
      <c r="G23" s="132">
        <v>8532.66</v>
      </c>
      <c r="H23" s="132">
        <v>0</v>
      </c>
      <c r="I23" s="132">
        <v>0</v>
      </c>
      <c r="J23" s="132">
        <v>8532.66</v>
      </c>
      <c r="K23" s="132">
        <v>4599.15</v>
      </c>
      <c r="L23" s="132">
        <v>0</v>
      </c>
      <c r="M23" s="132">
        <v>4599.15</v>
      </c>
      <c r="N23" s="132">
        <v>31.15</v>
      </c>
      <c r="O23" s="132">
        <v>37.79</v>
      </c>
      <c r="P23" s="64">
        <v>85112</v>
      </c>
      <c r="Q23" s="56"/>
    </row>
    <row r="24" spans="1:17" ht="28.5" customHeight="1">
      <c r="A24" s="164" t="s">
        <v>146</v>
      </c>
      <c r="B24" s="165"/>
      <c r="C24" s="51" t="s">
        <v>137</v>
      </c>
      <c r="D24" s="132">
        <v>75.28999999999999</v>
      </c>
      <c r="E24" s="132">
        <v>22705.78</v>
      </c>
      <c r="F24" s="132">
        <v>22661.89</v>
      </c>
      <c r="G24" s="132">
        <v>21352.629999999997</v>
      </c>
      <c r="H24" s="132">
        <v>0</v>
      </c>
      <c r="I24" s="132">
        <v>0</v>
      </c>
      <c r="J24" s="132">
        <v>21352.629999999997</v>
      </c>
      <c r="K24" s="132">
        <v>1309.2600000000002</v>
      </c>
      <c r="L24" s="132">
        <v>0</v>
      </c>
      <c r="M24" s="132">
        <v>1309.2600000000002</v>
      </c>
      <c r="N24" s="132">
        <v>43.89</v>
      </c>
      <c r="O24" s="132">
        <v>69.78999999999999</v>
      </c>
      <c r="P24" s="64">
        <v>139590</v>
      </c>
      <c r="Q24" s="56"/>
    </row>
    <row r="25" spans="1:17" ht="28.5" customHeight="1">
      <c r="A25" s="164" t="s">
        <v>147</v>
      </c>
      <c r="B25" s="165"/>
      <c r="C25" s="51" t="s">
        <v>138</v>
      </c>
      <c r="D25" s="132">
        <v>26.94</v>
      </c>
      <c r="E25" s="132">
        <v>5631.46</v>
      </c>
      <c r="F25" s="132">
        <v>5514.19</v>
      </c>
      <c r="G25" s="132">
        <v>3140</v>
      </c>
      <c r="H25" s="132">
        <v>0</v>
      </c>
      <c r="I25" s="132">
        <v>0</v>
      </c>
      <c r="J25" s="132">
        <v>3140</v>
      </c>
      <c r="K25" s="132">
        <v>2374.1899999999996</v>
      </c>
      <c r="L25" s="132">
        <v>0</v>
      </c>
      <c r="M25" s="132">
        <v>2374.1899999999996</v>
      </c>
      <c r="N25" s="132">
        <v>117.27000000000001</v>
      </c>
      <c r="O25" s="132">
        <v>178.69</v>
      </c>
      <c r="P25" s="64">
        <v>147204</v>
      </c>
      <c r="Q25" s="56"/>
    </row>
    <row r="26" spans="1:17" ht="28.5" customHeight="1">
      <c r="A26" s="164" t="s">
        <v>148</v>
      </c>
      <c r="B26" s="165"/>
      <c r="C26" s="51" t="s">
        <v>139</v>
      </c>
      <c r="D26" s="132">
        <v>28.59</v>
      </c>
      <c r="E26" s="132">
        <v>7409.02</v>
      </c>
      <c r="F26" s="132">
        <v>7325.88</v>
      </c>
      <c r="G26" s="132">
        <v>6374.67</v>
      </c>
      <c r="H26" s="132">
        <v>0</v>
      </c>
      <c r="I26" s="132">
        <v>0</v>
      </c>
      <c r="J26" s="132">
        <v>6374.67</v>
      </c>
      <c r="K26" s="132">
        <v>951.21</v>
      </c>
      <c r="L26" s="132">
        <v>0</v>
      </c>
      <c r="M26" s="132">
        <v>951.21</v>
      </c>
      <c r="N26" s="132">
        <v>83.14</v>
      </c>
      <c r="O26" s="132">
        <v>25.55</v>
      </c>
      <c r="P26" s="64">
        <v>45165</v>
      </c>
      <c r="Q26" s="56"/>
    </row>
    <row r="27" spans="1:17" ht="28.5" customHeight="1">
      <c r="A27" s="164" t="s">
        <v>149</v>
      </c>
      <c r="B27" s="165"/>
      <c r="C27" s="51" t="s">
        <v>140</v>
      </c>
      <c r="D27" s="132">
        <v>29.83</v>
      </c>
      <c r="E27" s="132">
        <v>8566.28</v>
      </c>
      <c r="F27" s="132">
        <v>8490.77</v>
      </c>
      <c r="G27" s="132">
        <v>6988.58</v>
      </c>
      <c r="H27" s="132">
        <v>0</v>
      </c>
      <c r="I27" s="132">
        <v>0</v>
      </c>
      <c r="J27" s="132">
        <v>6988.58</v>
      </c>
      <c r="K27" s="132">
        <v>1502.19</v>
      </c>
      <c r="L27" s="132">
        <v>0</v>
      </c>
      <c r="M27" s="132">
        <v>1502.19</v>
      </c>
      <c r="N27" s="132">
        <v>75.51</v>
      </c>
      <c r="O27" s="132">
        <v>18.169999999999998</v>
      </c>
      <c r="P27" s="64">
        <v>26869</v>
      </c>
      <c r="Q27" s="56"/>
    </row>
    <row r="28" spans="1:17" ht="28.5" customHeight="1">
      <c r="A28" s="164" t="s">
        <v>150</v>
      </c>
      <c r="B28" s="165"/>
      <c r="C28" s="51" t="s">
        <v>141</v>
      </c>
      <c r="D28" s="132">
        <v>19.17</v>
      </c>
      <c r="E28" s="132">
        <v>7390.71</v>
      </c>
      <c r="F28" s="132">
        <v>7382.6</v>
      </c>
      <c r="G28" s="132">
        <v>6560.46</v>
      </c>
      <c r="H28" s="132">
        <v>0</v>
      </c>
      <c r="I28" s="132">
        <v>0</v>
      </c>
      <c r="J28" s="132">
        <v>6560.46</v>
      </c>
      <c r="K28" s="132">
        <v>822.14</v>
      </c>
      <c r="L28" s="132">
        <v>0</v>
      </c>
      <c r="M28" s="132">
        <v>822.14</v>
      </c>
      <c r="N28" s="132">
        <v>8.110000000000001</v>
      </c>
      <c r="O28" s="132">
        <v>12.43</v>
      </c>
      <c r="P28" s="64">
        <v>21560</v>
      </c>
      <c r="Q28" s="56"/>
    </row>
    <row r="29" spans="1:17" ht="28.5" customHeight="1">
      <c r="A29" s="164" t="s">
        <v>151</v>
      </c>
      <c r="B29" s="165"/>
      <c r="C29" s="51" t="s">
        <v>142</v>
      </c>
      <c r="D29" s="132">
        <v>13.59</v>
      </c>
      <c r="E29" s="132">
        <v>5094.82</v>
      </c>
      <c r="F29" s="132">
        <v>5092.87</v>
      </c>
      <c r="G29" s="132">
        <v>3323.62</v>
      </c>
      <c r="H29" s="132">
        <v>0</v>
      </c>
      <c r="I29" s="132">
        <v>0</v>
      </c>
      <c r="J29" s="132">
        <v>3323.62</v>
      </c>
      <c r="K29" s="132">
        <v>1769.25</v>
      </c>
      <c r="L29" s="132">
        <v>0</v>
      </c>
      <c r="M29" s="132">
        <v>1769.25</v>
      </c>
      <c r="N29" s="132">
        <v>1.95</v>
      </c>
      <c r="O29" s="132">
        <v>9.780000000000001</v>
      </c>
      <c r="P29" s="64">
        <v>20262</v>
      </c>
      <c r="Q29" s="56"/>
    </row>
    <row r="30" spans="1:17" ht="28.5" customHeight="1">
      <c r="A30" s="164" t="s">
        <v>152</v>
      </c>
      <c r="B30" s="165"/>
      <c r="C30" s="51" t="s">
        <v>143</v>
      </c>
      <c r="D30" s="132">
        <v>16.77</v>
      </c>
      <c r="E30" s="132">
        <v>2274.75</v>
      </c>
      <c r="F30" s="132">
        <v>1365.4399999999998</v>
      </c>
      <c r="G30" s="132">
        <v>8.08</v>
      </c>
      <c r="H30" s="132">
        <v>0</v>
      </c>
      <c r="I30" s="132">
        <v>0</v>
      </c>
      <c r="J30" s="132">
        <v>8.08</v>
      </c>
      <c r="K30" s="132">
        <v>1357.36</v>
      </c>
      <c r="L30" s="132">
        <v>0</v>
      </c>
      <c r="M30" s="132">
        <v>1357.36</v>
      </c>
      <c r="N30" s="132">
        <v>909.3100000000001</v>
      </c>
      <c r="O30" s="132">
        <v>28.939999999999998</v>
      </c>
      <c r="P30" s="64">
        <v>50155</v>
      </c>
      <c r="Q30" s="56"/>
    </row>
    <row r="31" spans="1:17" ht="28.5" customHeight="1">
      <c r="A31" s="164" t="s">
        <v>163</v>
      </c>
      <c r="B31" s="165"/>
      <c r="C31" s="51" t="s">
        <v>153</v>
      </c>
      <c r="D31" s="132">
        <f>D32+D37</f>
        <v>4.66</v>
      </c>
      <c r="E31" s="132">
        <f aca="true" t="shared" si="0" ref="E31:P31">E32+E37</f>
        <v>165.28</v>
      </c>
      <c r="F31" s="132">
        <f t="shared" si="0"/>
        <v>165.28</v>
      </c>
      <c r="G31" s="132">
        <f t="shared" si="0"/>
        <v>8.049999999999999</v>
      </c>
      <c r="H31" s="132">
        <f t="shared" si="0"/>
        <v>0</v>
      </c>
      <c r="I31" s="132">
        <f t="shared" si="0"/>
        <v>0</v>
      </c>
      <c r="J31" s="132">
        <f t="shared" si="0"/>
        <v>8.049999999999999</v>
      </c>
      <c r="K31" s="132">
        <f t="shared" si="0"/>
        <v>157.23</v>
      </c>
      <c r="L31" s="132">
        <f t="shared" si="0"/>
        <v>0</v>
      </c>
      <c r="M31" s="132">
        <f t="shared" si="0"/>
        <v>157.23</v>
      </c>
      <c r="N31" s="132">
        <f t="shared" si="0"/>
        <v>0</v>
      </c>
      <c r="O31" s="132">
        <f t="shared" si="0"/>
        <v>12.76</v>
      </c>
      <c r="P31" s="64">
        <f t="shared" si="0"/>
        <v>30333</v>
      </c>
      <c r="Q31" s="56"/>
    </row>
    <row r="32" spans="1:17" s="104" customFormat="1" ht="24.75" customHeight="1">
      <c r="A32" s="69"/>
      <c r="B32" s="158" t="s">
        <v>99</v>
      </c>
      <c r="C32" s="159"/>
      <c r="D32" s="1">
        <f>SUM(D33,D35)</f>
        <v>3.06</v>
      </c>
      <c r="E32" s="1">
        <f aca="true" t="shared" si="1" ref="E32:P32">SUM(E33,E35)</f>
        <v>49.519999999999996</v>
      </c>
      <c r="F32" s="1">
        <f t="shared" si="1"/>
        <v>49.519999999999996</v>
      </c>
      <c r="G32" s="1">
        <f t="shared" si="1"/>
        <v>0</v>
      </c>
      <c r="H32" s="1">
        <f t="shared" si="1"/>
        <v>0</v>
      </c>
      <c r="I32" s="1">
        <f t="shared" si="1"/>
        <v>0</v>
      </c>
      <c r="J32" s="1">
        <f t="shared" si="1"/>
        <v>0</v>
      </c>
      <c r="K32" s="1">
        <f t="shared" si="1"/>
        <v>49.519999999999996</v>
      </c>
      <c r="L32" s="1">
        <f t="shared" si="1"/>
        <v>0</v>
      </c>
      <c r="M32" s="1">
        <f t="shared" si="1"/>
        <v>49.519999999999996</v>
      </c>
      <c r="N32" s="1">
        <f t="shared" si="1"/>
        <v>0</v>
      </c>
      <c r="O32" s="1">
        <f t="shared" si="1"/>
        <v>5.71</v>
      </c>
      <c r="P32" s="70">
        <f t="shared" si="1"/>
        <v>17071</v>
      </c>
      <c r="Q32" s="114"/>
    </row>
    <row r="33" spans="1:17" ht="22.5" customHeight="1">
      <c r="A33" s="22"/>
      <c r="B33" s="115" t="s">
        <v>107</v>
      </c>
      <c r="C33" s="73" t="s">
        <v>2</v>
      </c>
      <c r="D33" s="4">
        <v>3.06</v>
      </c>
      <c r="E33" s="4">
        <f>F33+N33</f>
        <v>23.59</v>
      </c>
      <c r="F33" s="4">
        <f>G33+K33</f>
        <v>23.59</v>
      </c>
      <c r="G33" s="4">
        <f>SUM(H33:J33)</f>
        <v>0</v>
      </c>
      <c r="H33" s="4">
        <v>0</v>
      </c>
      <c r="I33" s="4">
        <v>0</v>
      </c>
      <c r="J33" s="4">
        <v>0</v>
      </c>
      <c r="K33" s="74">
        <f>SUM(L33:M33)</f>
        <v>23.59</v>
      </c>
      <c r="L33" s="4">
        <v>0</v>
      </c>
      <c r="M33" s="4">
        <v>23.59</v>
      </c>
      <c r="N33" s="4">
        <v>0</v>
      </c>
      <c r="O33" s="4">
        <v>2.11</v>
      </c>
      <c r="P33" s="3">
        <v>8836</v>
      </c>
      <c r="Q33" s="56"/>
    </row>
    <row r="34" spans="1:17" ht="1.5" customHeight="1">
      <c r="A34" s="22"/>
      <c r="B34" s="75"/>
      <c r="C34" s="73"/>
      <c r="D34" s="4"/>
      <c r="E34" s="4"/>
      <c r="F34" s="4"/>
      <c r="G34" s="4"/>
      <c r="H34" s="4"/>
      <c r="I34" s="4"/>
      <c r="J34" s="4"/>
      <c r="K34" s="74"/>
      <c r="L34" s="4"/>
      <c r="M34" s="4"/>
      <c r="N34" s="4"/>
      <c r="O34" s="4"/>
      <c r="P34" s="3"/>
      <c r="Q34" s="56"/>
    </row>
    <row r="35" spans="1:17" ht="22.5" customHeight="1">
      <c r="A35" s="22"/>
      <c r="B35" s="115" t="s">
        <v>108</v>
      </c>
      <c r="C35" s="73" t="s">
        <v>3</v>
      </c>
      <c r="D35" s="4">
        <v>0</v>
      </c>
      <c r="E35" s="4">
        <f>F35+N35</f>
        <v>25.93</v>
      </c>
      <c r="F35" s="4">
        <f>G35+K35</f>
        <v>25.93</v>
      </c>
      <c r="G35" s="4">
        <f>SUM(H35:J35)</f>
        <v>0</v>
      </c>
      <c r="H35" s="4">
        <v>0</v>
      </c>
      <c r="I35" s="4">
        <v>0</v>
      </c>
      <c r="J35" s="4">
        <v>0</v>
      </c>
      <c r="K35" s="74">
        <f>SUM(L35:M35)</f>
        <v>25.93</v>
      </c>
      <c r="L35" s="4">
        <v>0</v>
      </c>
      <c r="M35" s="4">
        <v>25.93</v>
      </c>
      <c r="N35" s="4">
        <v>0</v>
      </c>
      <c r="O35" s="4">
        <v>3.6</v>
      </c>
      <c r="P35" s="3">
        <v>8235</v>
      </c>
      <c r="Q35" s="56"/>
    </row>
    <row r="36" spans="1:17" ht="8.25" customHeight="1">
      <c r="A36" s="22"/>
      <c r="B36" s="76"/>
      <c r="C36" s="77"/>
      <c r="D36" s="78"/>
      <c r="E36" s="74"/>
      <c r="F36" s="74"/>
      <c r="G36" s="74"/>
      <c r="H36" s="74"/>
      <c r="I36" s="74"/>
      <c r="J36" s="74"/>
      <c r="K36" s="78"/>
      <c r="L36" s="78"/>
      <c r="M36" s="78"/>
      <c r="N36" s="78"/>
      <c r="O36" s="78"/>
      <c r="P36" s="3"/>
      <c r="Q36" s="56"/>
    </row>
    <row r="37" spans="1:17" s="104" customFormat="1" ht="24.75" customHeight="1">
      <c r="A37" s="69"/>
      <c r="B37" s="158" t="s">
        <v>100</v>
      </c>
      <c r="C37" s="159"/>
      <c r="D37" s="1">
        <f>SUM(D38,D40)</f>
        <v>1.6</v>
      </c>
      <c r="E37" s="1">
        <f aca="true" t="shared" si="2" ref="E37:P37">SUM(E38,E40)</f>
        <v>115.76</v>
      </c>
      <c r="F37" s="1">
        <f t="shared" si="2"/>
        <v>115.76</v>
      </c>
      <c r="G37" s="1">
        <f t="shared" si="2"/>
        <v>8.049999999999999</v>
      </c>
      <c r="H37" s="1">
        <f t="shared" si="2"/>
        <v>0</v>
      </c>
      <c r="I37" s="1">
        <f t="shared" si="2"/>
        <v>0</v>
      </c>
      <c r="J37" s="1">
        <f t="shared" si="2"/>
        <v>8.049999999999999</v>
      </c>
      <c r="K37" s="1">
        <f t="shared" si="2"/>
        <v>107.71</v>
      </c>
      <c r="L37" s="1">
        <f t="shared" si="2"/>
        <v>0</v>
      </c>
      <c r="M37" s="1">
        <f t="shared" si="2"/>
        <v>107.71</v>
      </c>
      <c r="N37" s="1">
        <f t="shared" si="2"/>
        <v>0</v>
      </c>
      <c r="O37" s="1">
        <f t="shared" si="2"/>
        <v>7.05</v>
      </c>
      <c r="P37" s="70">
        <f t="shared" si="2"/>
        <v>13262</v>
      </c>
      <c r="Q37" s="114"/>
    </row>
    <row r="38" spans="1:17" ht="22.5" customHeight="1">
      <c r="A38" s="22"/>
      <c r="B38" s="115" t="s">
        <v>109</v>
      </c>
      <c r="C38" s="73" t="s">
        <v>4</v>
      </c>
      <c r="D38" s="4">
        <v>0</v>
      </c>
      <c r="E38" s="4">
        <f>F38+N38</f>
        <v>7.79</v>
      </c>
      <c r="F38" s="4">
        <f>G38+K38</f>
        <v>7.79</v>
      </c>
      <c r="G38" s="4">
        <f>SUM(H38:J38)</f>
        <v>0.66</v>
      </c>
      <c r="H38" s="4">
        <v>0</v>
      </c>
      <c r="I38" s="4">
        <v>0</v>
      </c>
      <c r="J38" s="4">
        <v>0.66</v>
      </c>
      <c r="K38" s="74">
        <f>SUM(L38:M38)</f>
        <v>7.13</v>
      </c>
      <c r="L38" s="4">
        <v>0</v>
      </c>
      <c r="M38" s="4">
        <v>7.13</v>
      </c>
      <c r="N38" s="4">
        <v>0</v>
      </c>
      <c r="O38" s="4">
        <v>7.05</v>
      </c>
      <c r="P38" s="3">
        <v>13262</v>
      </c>
      <c r="Q38" s="56"/>
    </row>
    <row r="39" spans="1:17" ht="1.5" customHeight="1">
      <c r="A39" s="22"/>
      <c r="B39" s="75"/>
      <c r="C39" s="73"/>
      <c r="D39" s="4"/>
      <c r="E39" s="4"/>
      <c r="F39" s="4"/>
      <c r="G39" s="4"/>
      <c r="H39" s="4"/>
      <c r="I39" s="4"/>
      <c r="J39" s="4"/>
      <c r="K39" s="74"/>
      <c r="L39" s="4"/>
      <c r="M39" s="4"/>
      <c r="N39" s="4"/>
      <c r="O39" s="4"/>
      <c r="P39" s="3"/>
      <c r="Q39" s="56"/>
    </row>
    <row r="40" spans="1:17" ht="22.5" customHeight="1">
      <c r="A40" s="22"/>
      <c r="B40" s="115" t="s">
        <v>110</v>
      </c>
      <c r="C40" s="73" t="s">
        <v>5</v>
      </c>
      <c r="D40" s="4">
        <v>1.6</v>
      </c>
      <c r="E40" s="4">
        <f>F40+N40</f>
        <v>107.97</v>
      </c>
      <c r="F40" s="4">
        <f>G40+K40</f>
        <v>107.97</v>
      </c>
      <c r="G40" s="4">
        <f>SUM(H40:J40)</f>
        <v>7.39</v>
      </c>
      <c r="H40" s="4">
        <v>0</v>
      </c>
      <c r="I40" s="4">
        <v>0</v>
      </c>
      <c r="J40" s="4">
        <v>7.39</v>
      </c>
      <c r="K40" s="74">
        <f>SUM(L40:M40)</f>
        <v>100.58</v>
      </c>
      <c r="L40" s="4">
        <v>0</v>
      </c>
      <c r="M40" s="4">
        <v>100.58</v>
      </c>
      <c r="N40" s="4">
        <v>0</v>
      </c>
      <c r="O40" s="4">
        <v>0</v>
      </c>
      <c r="P40" s="4">
        <v>0</v>
      </c>
      <c r="Q40" s="56"/>
    </row>
    <row r="41" spans="1:16" ht="7.5" customHeight="1">
      <c r="A41" s="20"/>
      <c r="B41" s="107"/>
      <c r="C41" s="108"/>
      <c r="D41" s="109"/>
      <c r="E41" s="109"/>
      <c r="F41" s="109"/>
      <c r="G41" s="109"/>
      <c r="H41" s="109"/>
      <c r="I41" s="109"/>
      <c r="J41" s="20"/>
      <c r="K41" s="20"/>
      <c r="L41" s="20"/>
      <c r="M41" s="20"/>
      <c r="N41" s="20"/>
      <c r="O41" s="20"/>
      <c r="P41" s="20"/>
    </row>
    <row r="47" spans="4:16" ht="16.5"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</row>
  </sheetData>
  <sheetProtection/>
  <mergeCells count="36">
    <mergeCell ref="A4:I4"/>
    <mergeCell ref="A6:I6"/>
    <mergeCell ref="A8:A9"/>
    <mergeCell ref="D11:I11"/>
    <mergeCell ref="E12:I12"/>
    <mergeCell ref="G14:I14"/>
    <mergeCell ref="F13:I13"/>
    <mergeCell ref="A12:C13"/>
    <mergeCell ref="A14:C15"/>
    <mergeCell ref="B32:C32"/>
    <mergeCell ref="A28:B28"/>
    <mergeCell ref="A30:B30"/>
    <mergeCell ref="A24:B24"/>
    <mergeCell ref="A31:B31"/>
    <mergeCell ref="A25:B25"/>
    <mergeCell ref="A26:B26"/>
    <mergeCell ref="A23:B23"/>
    <mergeCell ref="O11:P11"/>
    <mergeCell ref="O13:P13"/>
    <mergeCell ref="J11:N11"/>
    <mergeCell ref="J12:N12"/>
    <mergeCell ref="J13:M13"/>
    <mergeCell ref="A18:B18"/>
    <mergeCell ref="B20:C20"/>
    <mergeCell ref="A22:B22"/>
    <mergeCell ref="A21:C21"/>
    <mergeCell ref="B37:C37"/>
    <mergeCell ref="B19:C19"/>
    <mergeCell ref="J4:P4"/>
    <mergeCell ref="J6:P6"/>
    <mergeCell ref="O8:O9"/>
    <mergeCell ref="K14:M14"/>
    <mergeCell ref="N13:N14"/>
    <mergeCell ref="A29:B29"/>
    <mergeCell ref="A27:B27"/>
    <mergeCell ref="N15:N16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9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6"/>
  <sheetViews>
    <sheetView zoomScale="124" zoomScaleNormal="124" zoomScaleSheetLayoutView="85" zoomScalePageLayoutView="0" workbookViewId="0" topLeftCell="A23">
      <selection activeCell="B44" sqref="B44"/>
    </sheetView>
  </sheetViews>
  <sheetFormatPr defaultColWidth="9.00390625" defaultRowHeight="16.5"/>
  <cols>
    <col min="1" max="1" width="3.125" style="15" customWidth="1"/>
    <col min="2" max="2" width="18.625" style="15" customWidth="1"/>
    <col min="3" max="3" width="7.125" style="15" customWidth="1"/>
    <col min="4" max="4" width="7.75390625" style="15" customWidth="1"/>
    <col min="5" max="7" width="8.75390625" style="15" customWidth="1"/>
    <col min="8" max="8" width="8.25390625" style="15" customWidth="1"/>
    <col min="9" max="9" width="8.00390625" style="15" customWidth="1"/>
    <col min="10" max="13" width="11.00390625" style="15" customWidth="1"/>
    <col min="14" max="14" width="10.75390625" style="15" customWidth="1"/>
    <col min="15" max="15" width="10.625" style="15" customWidth="1"/>
    <col min="16" max="16" width="13.75390625" style="15" customWidth="1"/>
    <col min="17" max="16384" width="9.00390625" style="15" customWidth="1"/>
  </cols>
  <sheetData>
    <row r="1" spans="1:16" ht="10.5" customHeight="1">
      <c r="A1" s="85" t="s">
        <v>76</v>
      </c>
      <c r="P1" s="86" t="s">
        <v>77</v>
      </c>
    </row>
    <row r="2" ht="6" customHeight="1">
      <c r="B2" s="87"/>
    </row>
    <row r="3" ht="10.5" customHeight="1"/>
    <row r="4" spans="1:16" ht="27" customHeight="1">
      <c r="A4" s="193" t="s">
        <v>94</v>
      </c>
      <c r="B4" s="193"/>
      <c r="C4" s="193"/>
      <c r="D4" s="193"/>
      <c r="E4" s="193"/>
      <c r="F4" s="193"/>
      <c r="G4" s="193"/>
      <c r="H4" s="193"/>
      <c r="I4" s="193"/>
      <c r="J4" s="183" t="s">
        <v>95</v>
      </c>
      <c r="K4" s="184"/>
      <c r="L4" s="184"/>
      <c r="M4" s="184"/>
      <c r="N4" s="184"/>
      <c r="O4" s="184"/>
      <c r="P4" s="184"/>
    </row>
    <row r="5" ht="14.25" customHeight="1"/>
    <row r="6" spans="1:16" ht="18.75" customHeight="1">
      <c r="A6" s="194" t="s">
        <v>44</v>
      </c>
      <c r="B6" s="194"/>
      <c r="C6" s="194"/>
      <c r="D6" s="194"/>
      <c r="E6" s="194"/>
      <c r="F6" s="194"/>
      <c r="G6" s="194"/>
      <c r="H6" s="194"/>
      <c r="I6" s="194"/>
      <c r="J6" s="185" t="s">
        <v>41</v>
      </c>
      <c r="K6" s="186"/>
      <c r="L6" s="186"/>
      <c r="M6" s="186"/>
      <c r="N6" s="186"/>
      <c r="O6" s="186"/>
      <c r="P6" s="186"/>
    </row>
    <row r="7" spans="2:16" ht="10.5" customHeight="1">
      <c r="B7" s="88"/>
      <c r="C7" s="89"/>
      <c r="D7" s="89"/>
      <c r="E7" s="89"/>
      <c r="F7" s="89"/>
      <c r="G7" s="89"/>
      <c r="H7" s="89"/>
      <c r="I7" s="89"/>
      <c r="J7" s="90"/>
      <c r="K7" s="91"/>
      <c r="L7" s="91"/>
      <c r="M7" s="91"/>
      <c r="N7" s="91"/>
      <c r="O7" s="91"/>
      <c r="P7" s="91"/>
    </row>
    <row r="8" spans="1:16" ht="12.75" customHeight="1">
      <c r="A8" s="157" t="s">
        <v>43</v>
      </c>
      <c r="B8" s="14" t="s">
        <v>60</v>
      </c>
      <c r="N8" s="92"/>
      <c r="O8" s="172" t="s">
        <v>15</v>
      </c>
      <c r="P8" s="18" t="s">
        <v>62</v>
      </c>
    </row>
    <row r="9" spans="1:16" ht="13.5" customHeight="1">
      <c r="A9" s="157"/>
      <c r="B9" s="14" t="s">
        <v>61</v>
      </c>
      <c r="N9" s="93"/>
      <c r="O9" s="172"/>
      <c r="P9" s="94" t="s">
        <v>45</v>
      </c>
    </row>
    <row r="10" spans="1:16" ht="1.5" customHeight="1">
      <c r="A10" s="20"/>
      <c r="B10" s="21"/>
      <c r="C10" s="20"/>
      <c r="N10" s="93"/>
      <c r="O10" s="93"/>
      <c r="P10" s="9"/>
    </row>
    <row r="11" spans="2:16" ht="13.5" customHeight="1">
      <c r="B11" s="22"/>
      <c r="C11" s="23"/>
      <c r="D11" s="154" t="s">
        <v>0</v>
      </c>
      <c r="E11" s="155"/>
      <c r="F11" s="155"/>
      <c r="G11" s="155"/>
      <c r="H11" s="155"/>
      <c r="I11" s="155"/>
      <c r="J11" s="146" t="s">
        <v>16</v>
      </c>
      <c r="K11" s="147"/>
      <c r="L11" s="147"/>
      <c r="M11" s="147"/>
      <c r="N11" s="148"/>
      <c r="O11" s="142" t="s">
        <v>9</v>
      </c>
      <c r="P11" s="143"/>
    </row>
    <row r="12" spans="1:16" ht="13.5" customHeight="1">
      <c r="A12" s="166" t="s">
        <v>133</v>
      </c>
      <c r="B12" s="166"/>
      <c r="C12" s="167"/>
      <c r="D12" s="25"/>
      <c r="E12" s="154" t="s">
        <v>17</v>
      </c>
      <c r="F12" s="155"/>
      <c r="G12" s="155"/>
      <c r="H12" s="155"/>
      <c r="I12" s="155"/>
      <c r="J12" s="146" t="s">
        <v>20</v>
      </c>
      <c r="K12" s="146"/>
      <c r="L12" s="146"/>
      <c r="M12" s="146"/>
      <c r="N12" s="149"/>
      <c r="O12" s="96"/>
      <c r="P12" s="97"/>
    </row>
    <row r="13" spans="1:16" ht="13.5" customHeight="1">
      <c r="A13" s="166"/>
      <c r="B13" s="166"/>
      <c r="C13" s="167"/>
      <c r="D13" s="27" t="s">
        <v>47</v>
      </c>
      <c r="E13" s="28" t="s">
        <v>34</v>
      </c>
      <c r="F13" s="143" t="s">
        <v>42</v>
      </c>
      <c r="G13" s="143"/>
      <c r="H13" s="143"/>
      <c r="I13" s="143"/>
      <c r="J13" s="146" t="s">
        <v>55</v>
      </c>
      <c r="K13" s="150"/>
      <c r="L13" s="150"/>
      <c r="M13" s="151"/>
      <c r="N13" s="152" t="s">
        <v>38</v>
      </c>
      <c r="O13" s="144" t="s">
        <v>11</v>
      </c>
      <c r="P13" s="145"/>
    </row>
    <row r="14" spans="1:16" ht="13.5" customHeight="1">
      <c r="A14" s="140" t="s">
        <v>134</v>
      </c>
      <c r="B14" s="140"/>
      <c r="C14" s="141"/>
      <c r="D14" s="31"/>
      <c r="E14" s="32"/>
      <c r="F14" s="33" t="s">
        <v>35</v>
      </c>
      <c r="G14" s="154" t="s">
        <v>57</v>
      </c>
      <c r="H14" s="192"/>
      <c r="I14" s="192"/>
      <c r="J14" s="35"/>
      <c r="K14" s="155" t="s">
        <v>56</v>
      </c>
      <c r="L14" s="190"/>
      <c r="M14" s="191"/>
      <c r="N14" s="153"/>
      <c r="O14" s="28" t="s">
        <v>26</v>
      </c>
      <c r="P14" s="95" t="s">
        <v>49</v>
      </c>
    </row>
    <row r="15" spans="1:16" ht="13.5" customHeight="1">
      <c r="A15" s="140"/>
      <c r="B15" s="140"/>
      <c r="C15" s="141"/>
      <c r="D15" s="37" t="s">
        <v>7</v>
      </c>
      <c r="E15" s="38" t="s">
        <v>6</v>
      </c>
      <c r="F15" s="39"/>
      <c r="G15" s="28" t="s">
        <v>12</v>
      </c>
      <c r="H15" s="28" t="s">
        <v>31</v>
      </c>
      <c r="I15" s="28" t="s">
        <v>32</v>
      </c>
      <c r="J15" s="33" t="s">
        <v>36</v>
      </c>
      <c r="K15" s="28" t="s">
        <v>12</v>
      </c>
      <c r="L15" s="28" t="s">
        <v>37</v>
      </c>
      <c r="M15" s="33" t="s">
        <v>36</v>
      </c>
      <c r="N15" s="173" t="s">
        <v>23</v>
      </c>
      <c r="O15" s="99"/>
      <c r="P15" s="100"/>
    </row>
    <row r="16" spans="2:16" ht="13.5" customHeight="1">
      <c r="B16" s="20"/>
      <c r="C16" s="43"/>
      <c r="D16" s="44"/>
      <c r="E16" s="45" t="s">
        <v>8</v>
      </c>
      <c r="F16" s="46" t="s">
        <v>8</v>
      </c>
      <c r="G16" s="45" t="s">
        <v>28</v>
      </c>
      <c r="H16" s="45" t="s">
        <v>18</v>
      </c>
      <c r="I16" s="45" t="s">
        <v>19</v>
      </c>
      <c r="J16" s="46" t="s">
        <v>21</v>
      </c>
      <c r="K16" s="45" t="s">
        <v>13</v>
      </c>
      <c r="L16" s="45" t="s">
        <v>40</v>
      </c>
      <c r="M16" s="46" t="s">
        <v>21</v>
      </c>
      <c r="N16" s="174"/>
      <c r="O16" s="45" t="s">
        <v>7</v>
      </c>
      <c r="P16" s="98" t="s">
        <v>10</v>
      </c>
    </row>
    <row r="17" spans="1:9" ht="5.25" customHeight="1">
      <c r="A17" s="49"/>
      <c r="B17" s="50"/>
      <c r="C17" s="23"/>
      <c r="D17" s="97"/>
      <c r="E17" s="97"/>
      <c r="F17" s="97"/>
      <c r="G17" s="97"/>
      <c r="H17" s="97"/>
      <c r="I17" s="97"/>
    </row>
    <row r="18" spans="1:16" ht="24.75" customHeight="1" hidden="1">
      <c r="A18" s="197" t="s">
        <v>71</v>
      </c>
      <c r="B18" s="198"/>
      <c r="C18" s="51" t="s">
        <v>1</v>
      </c>
      <c r="D18" s="52">
        <v>2.73</v>
      </c>
      <c r="E18" s="52">
        <f>SUM(F18,N18)</f>
        <v>542.93</v>
      </c>
      <c r="F18" s="101">
        <f>SUM(G18,K18)</f>
        <v>542.93</v>
      </c>
      <c r="G18" s="52">
        <f>SUM(H18:J18)</f>
        <v>542.93</v>
      </c>
      <c r="H18" s="61">
        <v>0</v>
      </c>
      <c r="I18" s="61">
        <v>0</v>
      </c>
      <c r="J18" s="52">
        <v>542.93</v>
      </c>
      <c r="K18" s="61">
        <f>SUM(L18:M18)</f>
        <v>0</v>
      </c>
      <c r="L18" s="61">
        <v>0</v>
      </c>
      <c r="M18" s="61">
        <v>0</v>
      </c>
      <c r="N18" s="61">
        <v>0</v>
      </c>
      <c r="O18" s="52">
        <v>177.71</v>
      </c>
      <c r="P18" s="55">
        <v>238550</v>
      </c>
    </row>
    <row r="19" spans="2:16" ht="9" customHeight="1" hidden="1">
      <c r="B19" s="195"/>
      <c r="C19" s="196"/>
      <c r="D19" s="57"/>
      <c r="E19" s="52"/>
      <c r="F19" s="101"/>
      <c r="G19" s="52"/>
      <c r="H19" s="57"/>
      <c r="I19" s="57"/>
      <c r="J19" s="57"/>
      <c r="K19" s="61"/>
      <c r="L19" s="57"/>
      <c r="M19" s="57"/>
      <c r="N19" s="57"/>
      <c r="O19" s="57"/>
      <c r="P19" s="57"/>
    </row>
    <row r="20" spans="2:16" ht="5.25" customHeight="1">
      <c r="B20" s="195"/>
      <c r="C20" s="196"/>
      <c r="D20" s="57"/>
      <c r="E20" s="52"/>
      <c r="F20" s="101"/>
      <c r="G20" s="52"/>
      <c r="H20" s="57"/>
      <c r="I20" s="57"/>
      <c r="J20" s="57"/>
      <c r="K20" s="61"/>
      <c r="L20" s="57"/>
      <c r="M20" s="57"/>
      <c r="N20" s="57"/>
      <c r="O20" s="57"/>
      <c r="P20" s="57"/>
    </row>
    <row r="21" spans="1:16" ht="19.5" customHeight="1">
      <c r="A21" s="179" t="s">
        <v>98</v>
      </c>
      <c r="B21" s="179"/>
      <c r="C21" s="180"/>
      <c r="D21" s="60"/>
      <c r="E21" s="53"/>
      <c r="F21" s="53"/>
      <c r="G21" s="53"/>
      <c r="H21" s="61"/>
      <c r="I21" s="61"/>
      <c r="J21" s="53"/>
      <c r="K21" s="53"/>
      <c r="L21" s="53"/>
      <c r="M21" s="53"/>
      <c r="N21" s="53"/>
      <c r="O21" s="53"/>
      <c r="P21" s="55"/>
    </row>
    <row r="22" spans="1:16" ht="28.5" customHeight="1">
      <c r="A22" s="164" t="s">
        <v>144</v>
      </c>
      <c r="B22" s="165"/>
      <c r="C22" s="51" t="s">
        <v>135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2">
        <v>122.04</v>
      </c>
      <c r="P22" s="64">
        <v>62420</v>
      </c>
    </row>
    <row r="23" spans="1:17" ht="28.5" customHeight="1">
      <c r="A23" s="164" t="s">
        <v>145</v>
      </c>
      <c r="B23" s="165"/>
      <c r="C23" s="51" t="s">
        <v>136</v>
      </c>
      <c r="D23" s="132">
        <v>0</v>
      </c>
      <c r="E23" s="132">
        <v>798.32</v>
      </c>
      <c r="F23" s="132">
        <v>798.32</v>
      </c>
      <c r="G23" s="132">
        <v>798.32</v>
      </c>
      <c r="H23" s="132">
        <v>0</v>
      </c>
      <c r="I23" s="132">
        <v>0</v>
      </c>
      <c r="J23" s="132">
        <v>798.32</v>
      </c>
      <c r="K23" s="132">
        <v>0</v>
      </c>
      <c r="L23" s="132">
        <v>0</v>
      </c>
      <c r="M23" s="132">
        <v>0</v>
      </c>
      <c r="N23" s="132">
        <v>0</v>
      </c>
      <c r="O23" s="132">
        <v>68.09</v>
      </c>
      <c r="P23" s="64">
        <v>26100</v>
      </c>
      <c r="Q23" s="102"/>
    </row>
    <row r="24" spans="1:16" ht="28.5" customHeight="1">
      <c r="A24" s="164" t="s">
        <v>146</v>
      </c>
      <c r="B24" s="165"/>
      <c r="C24" s="51" t="s">
        <v>137</v>
      </c>
      <c r="D24" s="132">
        <v>0</v>
      </c>
      <c r="E24" s="132">
        <v>739.13</v>
      </c>
      <c r="F24" s="132">
        <v>739.13</v>
      </c>
      <c r="G24" s="132">
        <v>739.13</v>
      </c>
      <c r="H24" s="132">
        <v>0</v>
      </c>
      <c r="I24" s="132">
        <v>0</v>
      </c>
      <c r="J24" s="132">
        <v>739.13</v>
      </c>
      <c r="K24" s="132">
        <v>0</v>
      </c>
      <c r="L24" s="132">
        <v>0</v>
      </c>
      <c r="M24" s="132">
        <v>0</v>
      </c>
      <c r="N24" s="132">
        <v>0</v>
      </c>
      <c r="O24" s="132">
        <v>52.39</v>
      </c>
      <c r="P24" s="64">
        <v>21810</v>
      </c>
    </row>
    <row r="25" spans="1:16" ht="28.5" customHeight="1">
      <c r="A25" s="164" t="s">
        <v>147</v>
      </c>
      <c r="B25" s="165"/>
      <c r="C25" s="51" t="s">
        <v>138</v>
      </c>
      <c r="D25" s="132">
        <v>0</v>
      </c>
      <c r="E25" s="132">
        <v>1695.4999999999998</v>
      </c>
      <c r="F25" s="132">
        <v>1695.4999999999998</v>
      </c>
      <c r="G25" s="132">
        <v>1642.3999999999999</v>
      </c>
      <c r="H25" s="132">
        <v>0</v>
      </c>
      <c r="I25" s="132">
        <v>0</v>
      </c>
      <c r="J25" s="132">
        <v>1642.3999999999999</v>
      </c>
      <c r="K25" s="132">
        <v>53.1</v>
      </c>
      <c r="L25" s="132">
        <v>0</v>
      </c>
      <c r="M25" s="132">
        <v>53.1</v>
      </c>
      <c r="N25" s="132">
        <v>0</v>
      </c>
      <c r="O25" s="132">
        <v>41.06</v>
      </c>
      <c r="P25" s="64">
        <v>31680</v>
      </c>
    </row>
    <row r="26" spans="1:16" ht="28.5" customHeight="1">
      <c r="A26" s="164" t="s">
        <v>148</v>
      </c>
      <c r="B26" s="165"/>
      <c r="C26" s="51" t="s">
        <v>139</v>
      </c>
      <c r="D26" s="132">
        <v>0</v>
      </c>
      <c r="E26" s="132">
        <v>1907.24</v>
      </c>
      <c r="F26" s="132">
        <v>1907.24</v>
      </c>
      <c r="G26" s="132">
        <v>1839.2</v>
      </c>
      <c r="H26" s="132">
        <v>0</v>
      </c>
      <c r="I26" s="132">
        <v>0</v>
      </c>
      <c r="J26" s="132">
        <v>1839.2</v>
      </c>
      <c r="K26" s="132">
        <v>68.04</v>
      </c>
      <c r="L26" s="132">
        <v>0</v>
      </c>
      <c r="M26" s="132">
        <v>68.04</v>
      </c>
      <c r="N26" s="132">
        <v>0</v>
      </c>
      <c r="O26" s="132">
        <v>50.91</v>
      </c>
      <c r="P26" s="64">
        <v>33700</v>
      </c>
    </row>
    <row r="27" spans="1:16" ht="28.5" customHeight="1">
      <c r="A27" s="164" t="s">
        <v>149</v>
      </c>
      <c r="B27" s="165"/>
      <c r="C27" s="51" t="s">
        <v>140</v>
      </c>
      <c r="D27" s="132">
        <v>0</v>
      </c>
      <c r="E27" s="132">
        <v>1408.5800000000002</v>
      </c>
      <c r="F27" s="132">
        <v>1408.5800000000002</v>
      </c>
      <c r="G27" s="132">
        <v>1347.3400000000001</v>
      </c>
      <c r="H27" s="132">
        <v>0.69</v>
      </c>
      <c r="I27" s="132">
        <v>0</v>
      </c>
      <c r="J27" s="132">
        <v>1346.65</v>
      </c>
      <c r="K27" s="132">
        <v>61.24</v>
      </c>
      <c r="L27" s="132">
        <v>0</v>
      </c>
      <c r="M27" s="132">
        <v>61.24</v>
      </c>
      <c r="N27" s="132">
        <v>0</v>
      </c>
      <c r="O27" s="132">
        <v>21.82</v>
      </c>
      <c r="P27" s="64">
        <v>37070</v>
      </c>
    </row>
    <row r="28" spans="1:16" ht="28.5" customHeight="1">
      <c r="A28" s="164" t="s">
        <v>150</v>
      </c>
      <c r="B28" s="165"/>
      <c r="C28" s="51" t="s">
        <v>141</v>
      </c>
      <c r="D28" s="132">
        <v>0</v>
      </c>
      <c r="E28" s="132">
        <v>1460.4499999999998</v>
      </c>
      <c r="F28" s="132">
        <v>1460.4499999999998</v>
      </c>
      <c r="G28" s="132">
        <v>1434.85</v>
      </c>
      <c r="H28" s="132">
        <v>0</v>
      </c>
      <c r="I28" s="132">
        <v>0</v>
      </c>
      <c r="J28" s="132">
        <v>1434.85</v>
      </c>
      <c r="K28" s="132">
        <v>25.599999999999998</v>
      </c>
      <c r="L28" s="132">
        <v>0</v>
      </c>
      <c r="M28" s="132">
        <v>25.599999999999998</v>
      </c>
      <c r="N28" s="132">
        <v>0</v>
      </c>
      <c r="O28" s="132">
        <v>59.72</v>
      </c>
      <c r="P28" s="64">
        <v>57170</v>
      </c>
    </row>
    <row r="29" spans="1:16" ht="28.5" customHeight="1">
      <c r="A29" s="164" t="s">
        <v>151</v>
      </c>
      <c r="B29" s="165"/>
      <c r="C29" s="51" t="s">
        <v>142</v>
      </c>
      <c r="D29" s="132">
        <v>0</v>
      </c>
      <c r="E29" s="132">
        <v>2863.7599999999998</v>
      </c>
      <c r="F29" s="132">
        <v>2863.7599999999998</v>
      </c>
      <c r="G29" s="132">
        <v>2688.22</v>
      </c>
      <c r="H29" s="132">
        <v>0</v>
      </c>
      <c r="I29" s="132">
        <v>0</v>
      </c>
      <c r="J29" s="132">
        <v>2688.22</v>
      </c>
      <c r="K29" s="132">
        <v>175.54000000000002</v>
      </c>
      <c r="L29" s="132">
        <v>0</v>
      </c>
      <c r="M29" s="132">
        <v>175.54000000000002</v>
      </c>
      <c r="N29" s="132">
        <v>0</v>
      </c>
      <c r="O29" s="132">
        <v>62.74</v>
      </c>
      <c r="P29" s="64">
        <v>24800</v>
      </c>
    </row>
    <row r="30" spans="1:16" ht="28.5" customHeight="1">
      <c r="A30" s="164" t="s">
        <v>152</v>
      </c>
      <c r="B30" s="165"/>
      <c r="C30" s="51" t="s">
        <v>143</v>
      </c>
      <c r="D30" s="132">
        <v>0</v>
      </c>
      <c r="E30" s="132">
        <v>4031.4</v>
      </c>
      <c r="F30" s="132">
        <v>4031.4</v>
      </c>
      <c r="G30" s="132">
        <v>3845.77</v>
      </c>
      <c r="H30" s="132">
        <v>0</v>
      </c>
      <c r="I30" s="132">
        <v>0</v>
      </c>
      <c r="J30" s="132">
        <v>3845.77</v>
      </c>
      <c r="K30" s="132">
        <v>185.63</v>
      </c>
      <c r="L30" s="132">
        <v>0</v>
      </c>
      <c r="M30" s="132">
        <v>185.63</v>
      </c>
      <c r="N30" s="132">
        <v>0</v>
      </c>
      <c r="O30" s="132">
        <v>73.61</v>
      </c>
      <c r="P30" s="55">
        <v>41900</v>
      </c>
    </row>
    <row r="31" spans="1:16" ht="28.5" customHeight="1">
      <c r="A31" s="164" t="s">
        <v>163</v>
      </c>
      <c r="B31" s="165"/>
      <c r="C31" s="51" t="s">
        <v>153</v>
      </c>
      <c r="D31" s="132">
        <f>D32+D37</f>
        <v>0</v>
      </c>
      <c r="E31" s="132">
        <f aca="true" t="shared" si="0" ref="E31:P31">E32+E37</f>
        <v>3373.46</v>
      </c>
      <c r="F31" s="132">
        <f t="shared" si="0"/>
        <v>3373.46</v>
      </c>
      <c r="G31" s="132">
        <f t="shared" si="0"/>
        <v>3350.9300000000003</v>
      </c>
      <c r="H31" s="132">
        <f t="shared" si="0"/>
        <v>0</v>
      </c>
      <c r="I31" s="132">
        <f t="shared" si="0"/>
        <v>0</v>
      </c>
      <c r="J31" s="132">
        <f t="shared" si="0"/>
        <v>3350.9300000000003</v>
      </c>
      <c r="K31" s="132">
        <f t="shared" si="0"/>
        <v>22.53</v>
      </c>
      <c r="L31" s="132">
        <f t="shared" si="0"/>
        <v>0</v>
      </c>
      <c r="M31" s="132">
        <f t="shared" si="0"/>
        <v>22.53</v>
      </c>
      <c r="N31" s="132">
        <f t="shared" si="0"/>
        <v>0</v>
      </c>
      <c r="O31" s="132">
        <f t="shared" si="0"/>
        <v>38.67</v>
      </c>
      <c r="P31" s="64">
        <f t="shared" si="0"/>
        <v>24900</v>
      </c>
    </row>
    <row r="32" spans="1:16" s="104" customFormat="1" ht="24.75" customHeight="1">
      <c r="A32" s="103"/>
      <c r="B32" s="158" t="s">
        <v>99</v>
      </c>
      <c r="C32" s="159"/>
      <c r="D32" s="1">
        <f>SUM(D33,D35)</f>
        <v>0</v>
      </c>
      <c r="E32" s="1">
        <f aca="true" t="shared" si="1" ref="E32:P32">SUM(E33,E35)</f>
        <v>2504.2999999999997</v>
      </c>
      <c r="F32" s="1">
        <f t="shared" si="1"/>
        <v>2504.2999999999997</v>
      </c>
      <c r="G32" s="1">
        <f t="shared" si="1"/>
        <v>2490.81</v>
      </c>
      <c r="H32" s="1">
        <f t="shared" si="1"/>
        <v>0</v>
      </c>
      <c r="I32" s="1">
        <f t="shared" si="1"/>
        <v>0</v>
      </c>
      <c r="J32" s="1">
        <f t="shared" si="1"/>
        <v>2490.81</v>
      </c>
      <c r="K32" s="1">
        <f t="shared" si="1"/>
        <v>13.49</v>
      </c>
      <c r="L32" s="1">
        <f t="shared" si="1"/>
        <v>0</v>
      </c>
      <c r="M32" s="1">
        <f t="shared" si="1"/>
        <v>13.49</v>
      </c>
      <c r="N32" s="1">
        <f t="shared" si="1"/>
        <v>0</v>
      </c>
      <c r="O32" s="1">
        <f t="shared" si="1"/>
        <v>18.7</v>
      </c>
      <c r="P32" s="70">
        <f t="shared" si="1"/>
        <v>13800</v>
      </c>
    </row>
    <row r="33" spans="1:16" ht="22.5" customHeight="1">
      <c r="A33" s="50"/>
      <c r="B33" s="72" t="s">
        <v>107</v>
      </c>
      <c r="C33" s="73" t="s">
        <v>2</v>
      </c>
      <c r="D33" s="134">
        <v>0</v>
      </c>
      <c r="E33" s="4">
        <f>F33+N33</f>
        <v>0.85</v>
      </c>
      <c r="F33" s="4">
        <f>G33+K33</f>
        <v>0.85</v>
      </c>
      <c r="G33" s="4">
        <f>SUM(H33:J33)</f>
        <v>0</v>
      </c>
      <c r="H33" s="4">
        <v>0</v>
      </c>
      <c r="I33" s="4">
        <v>0</v>
      </c>
      <c r="J33" s="4">
        <v>0</v>
      </c>
      <c r="K33" s="4">
        <f>SUM(L33:N33)</f>
        <v>0.85</v>
      </c>
      <c r="L33" s="4">
        <v>0</v>
      </c>
      <c r="M33" s="4">
        <v>0.85</v>
      </c>
      <c r="N33" s="4">
        <v>0</v>
      </c>
      <c r="O33" s="4">
        <v>15.53</v>
      </c>
      <c r="P33" s="3">
        <v>11400</v>
      </c>
    </row>
    <row r="34" spans="1:16" ht="1.5" customHeight="1">
      <c r="A34" s="50"/>
      <c r="B34" s="105"/>
      <c r="C34" s="73"/>
      <c r="D34" s="13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</row>
    <row r="35" spans="1:16" ht="22.5" customHeight="1">
      <c r="A35" s="50"/>
      <c r="B35" s="72" t="s">
        <v>108</v>
      </c>
      <c r="C35" s="73" t="s">
        <v>3</v>
      </c>
      <c r="D35" s="134">
        <v>0</v>
      </c>
      <c r="E35" s="4">
        <f>F35+N35</f>
        <v>2503.45</v>
      </c>
      <c r="F35" s="4">
        <f>G35+K35</f>
        <v>2503.45</v>
      </c>
      <c r="G35" s="4">
        <f>SUM(H35:J35)</f>
        <v>2490.81</v>
      </c>
      <c r="H35" s="4">
        <v>0</v>
      </c>
      <c r="I35" s="4">
        <v>0</v>
      </c>
      <c r="J35" s="4">
        <v>2490.81</v>
      </c>
      <c r="K35" s="4">
        <f>SUM(L35:N35)</f>
        <v>12.64</v>
      </c>
      <c r="L35" s="4">
        <v>0</v>
      </c>
      <c r="M35" s="4">
        <v>12.64</v>
      </c>
      <c r="N35" s="4">
        <v>0</v>
      </c>
      <c r="O35" s="4">
        <v>3.17</v>
      </c>
      <c r="P35" s="3">
        <v>2400</v>
      </c>
    </row>
    <row r="36" spans="1:16" ht="7.5" customHeight="1">
      <c r="A36" s="50"/>
      <c r="B36" s="106"/>
      <c r="C36" s="77"/>
      <c r="D36" s="78"/>
      <c r="E36" s="74"/>
      <c r="F36" s="74"/>
      <c r="G36" s="74"/>
      <c r="H36" s="74"/>
      <c r="I36" s="74"/>
      <c r="J36" s="74"/>
      <c r="K36" s="78"/>
      <c r="L36" s="78"/>
      <c r="M36" s="78"/>
      <c r="N36" s="78"/>
      <c r="O36" s="78"/>
      <c r="P36" s="3"/>
    </row>
    <row r="37" spans="1:16" s="104" customFormat="1" ht="24.75" customHeight="1">
      <c r="A37" s="103"/>
      <c r="B37" s="158" t="s">
        <v>100</v>
      </c>
      <c r="C37" s="159"/>
      <c r="D37" s="1">
        <f>SUM(D38,D40)</f>
        <v>0</v>
      </c>
      <c r="E37" s="1">
        <f aca="true" t="shared" si="2" ref="E37:P37">SUM(E38,E40)</f>
        <v>869.1600000000001</v>
      </c>
      <c r="F37" s="1">
        <f t="shared" si="2"/>
        <v>869.1600000000001</v>
      </c>
      <c r="G37" s="1">
        <f t="shared" si="2"/>
        <v>860.1200000000001</v>
      </c>
      <c r="H37" s="1">
        <f t="shared" si="2"/>
        <v>0</v>
      </c>
      <c r="I37" s="1">
        <f t="shared" si="2"/>
        <v>0</v>
      </c>
      <c r="J37" s="1">
        <f t="shared" si="2"/>
        <v>860.1200000000001</v>
      </c>
      <c r="K37" s="1">
        <f>SUM(K38,K40)</f>
        <v>9.04</v>
      </c>
      <c r="L37" s="1">
        <f t="shared" si="2"/>
        <v>0</v>
      </c>
      <c r="M37" s="1">
        <f t="shared" si="2"/>
        <v>9.04</v>
      </c>
      <c r="N37" s="1">
        <f t="shared" si="2"/>
        <v>0</v>
      </c>
      <c r="O37" s="1">
        <f t="shared" si="2"/>
        <v>19.97</v>
      </c>
      <c r="P37" s="70">
        <f t="shared" si="2"/>
        <v>11100</v>
      </c>
    </row>
    <row r="38" spans="1:17" ht="22.5" customHeight="1">
      <c r="A38" s="50"/>
      <c r="B38" s="72" t="s">
        <v>109</v>
      </c>
      <c r="C38" s="73" t="s">
        <v>4</v>
      </c>
      <c r="D38" s="134">
        <v>0</v>
      </c>
      <c r="E38" s="4">
        <f>F38+N38</f>
        <v>521.1500000000001</v>
      </c>
      <c r="F38" s="4">
        <f>G38+K38</f>
        <v>521.1500000000001</v>
      </c>
      <c r="G38" s="4">
        <f>SUM(H38:J38)</f>
        <v>515.82</v>
      </c>
      <c r="H38" s="4">
        <v>0</v>
      </c>
      <c r="I38" s="4">
        <v>0</v>
      </c>
      <c r="J38" s="4">
        <v>515.82</v>
      </c>
      <c r="K38" s="4">
        <f>SUM(L38:N38)</f>
        <v>5.33</v>
      </c>
      <c r="L38" s="4">
        <v>0</v>
      </c>
      <c r="M38" s="4">
        <v>5.33</v>
      </c>
      <c r="N38" s="4">
        <v>0</v>
      </c>
      <c r="O38" s="4">
        <v>0</v>
      </c>
      <c r="P38" s="4">
        <v>0</v>
      </c>
      <c r="Q38" s="102"/>
    </row>
    <row r="39" spans="1:16" ht="1.5" customHeight="1">
      <c r="A39" s="50"/>
      <c r="B39" s="72"/>
      <c r="C39" s="73"/>
      <c r="D39" s="13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</row>
    <row r="40" spans="1:16" ht="22.5" customHeight="1">
      <c r="A40" s="50"/>
      <c r="B40" s="72" t="s">
        <v>110</v>
      </c>
      <c r="C40" s="73" t="s">
        <v>5</v>
      </c>
      <c r="D40" s="134">
        <v>0</v>
      </c>
      <c r="E40" s="4">
        <f>F40+N40</f>
        <v>348.01</v>
      </c>
      <c r="F40" s="4">
        <f>G40+K40</f>
        <v>348.01</v>
      </c>
      <c r="G40" s="4">
        <f>SUM(H40:J40)</f>
        <v>344.3</v>
      </c>
      <c r="H40" s="4">
        <v>0</v>
      </c>
      <c r="I40" s="4">
        <v>0</v>
      </c>
      <c r="J40" s="4">
        <v>344.3</v>
      </c>
      <c r="K40" s="4">
        <f>SUM(L40:N40)</f>
        <v>3.71</v>
      </c>
      <c r="L40" s="4">
        <v>0</v>
      </c>
      <c r="M40" s="4">
        <v>3.71</v>
      </c>
      <c r="N40" s="4">
        <v>0</v>
      </c>
      <c r="O40" s="4">
        <v>19.97</v>
      </c>
      <c r="P40" s="3">
        <v>11100</v>
      </c>
    </row>
    <row r="41" spans="1:16" ht="7.5" customHeight="1">
      <c r="A41" s="20"/>
      <c r="B41" s="107"/>
      <c r="C41" s="108"/>
      <c r="D41" s="109"/>
      <c r="E41" s="109"/>
      <c r="F41" s="109"/>
      <c r="G41" s="109"/>
      <c r="H41" s="109"/>
      <c r="I41" s="109"/>
      <c r="J41" s="20"/>
      <c r="K41" s="20"/>
      <c r="L41" s="20"/>
      <c r="M41" s="20"/>
      <c r="N41" s="20"/>
      <c r="O41" s="20"/>
      <c r="P41" s="20"/>
    </row>
    <row r="44" ht="16.5">
      <c r="F44" s="133"/>
    </row>
    <row r="46" spans="4:16" ht="16.5"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</row>
  </sheetData>
  <sheetProtection/>
  <mergeCells count="36">
    <mergeCell ref="J12:N12"/>
    <mergeCell ref="B37:C37"/>
    <mergeCell ref="B19:C19"/>
    <mergeCell ref="B20:C20"/>
    <mergeCell ref="A30:B30"/>
    <mergeCell ref="B32:C32"/>
    <mergeCell ref="A31:B31"/>
    <mergeCell ref="A26:B26"/>
    <mergeCell ref="A18:B18"/>
    <mergeCell ref="A27:B27"/>
    <mergeCell ref="A28:B28"/>
    <mergeCell ref="A24:B24"/>
    <mergeCell ref="A23:B23"/>
    <mergeCell ref="A25:B25"/>
    <mergeCell ref="A14:C15"/>
    <mergeCell ref="A12:C13"/>
    <mergeCell ref="E12:I12"/>
    <mergeCell ref="J4:P4"/>
    <mergeCell ref="J6:P6"/>
    <mergeCell ref="O8:O9"/>
    <mergeCell ref="A4:I4"/>
    <mergeCell ref="A6:I6"/>
    <mergeCell ref="D11:I11"/>
    <mergeCell ref="O11:P11"/>
    <mergeCell ref="J11:N11"/>
    <mergeCell ref="A8:A9"/>
    <mergeCell ref="A29:B29"/>
    <mergeCell ref="A22:B22"/>
    <mergeCell ref="A21:C21"/>
    <mergeCell ref="O13:P13"/>
    <mergeCell ref="J13:M13"/>
    <mergeCell ref="N13:N14"/>
    <mergeCell ref="K14:M14"/>
    <mergeCell ref="N15:N16"/>
    <mergeCell ref="G14:I14"/>
    <mergeCell ref="F13:I13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D53"/>
  <sheetViews>
    <sheetView zoomScale="90" zoomScaleNormal="90" zoomScaleSheetLayoutView="124" zoomScalePageLayoutView="0" workbookViewId="0" topLeftCell="A10">
      <selection activeCell="J39" sqref="J39"/>
    </sheetView>
  </sheetViews>
  <sheetFormatPr defaultColWidth="9.00390625" defaultRowHeight="16.5"/>
  <cols>
    <col min="1" max="1" width="3.125" style="7" customWidth="1"/>
    <col min="2" max="2" width="18.625" style="7" customWidth="1"/>
    <col min="3" max="3" width="7.125" style="7" customWidth="1"/>
    <col min="4" max="4" width="7.50390625" style="7" customWidth="1"/>
    <col min="5" max="5" width="9.50390625" style="7" customWidth="1"/>
    <col min="6" max="6" width="9.875" style="7" bestFit="1" customWidth="1"/>
    <col min="7" max="7" width="8.75390625" style="7" customWidth="1"/>
    <col min="8" max="8" width="7.375" style="7" customWidth="1"/>
    <col min="9" max="9" width="7.25390625" style="7" customWidth="1"/>
    <col min="10" max="13" width="11.00390625" style="7" customWidth="1"/>
    <col min="14" max="14" width="10.75390625" style="7" customWidth="1"/>
    <col min="15" max="15" width="10.50390625" style="7" customWidth="1"/>
    <col min="16" max="16" width="13.875" style="7" customWidth="1"/>
    <col min="17" max="18" width="9.00390625" style="7" customWidth="1"/>
    <col min="19" max="19" width="10.125" style="7" customWidth="1"/>
    <col min="20" max="20" width="10.00390625" style="7" customWidth="1"/>
    <col min="21" max="21" width="11.00390625" style="7" customWidth="1"/>
    <col min="22" max="26" width="9.00390625" style="7" customWidth="1"/>
    <col min="27" max="27" width="10.00390625" style="7" bestFit="1" customWidth="1"/>
    <col min="28" max="29" width="9.00390625" style="7" customWidth="1"/>
    <col min="30" max="30" width="12.125" style="7" bestFit="1" customWidth="1"/>
    <col min="31" max="16384" width="9.00390625" style="7" customWidth="1"/>
  </cols>
  <sheetData>
    <row r="1" spans="1:16" ht="11.25" customHeight="1">
      <c r="A1" s="6" t="s">
        <v>78</v>
      </c>
      <c r="P1" s="8" t="s">
        <v>111</v>
      </c>
    </row>
    <row r="2" ht="6" customHeight="1">
      <c r="B2" s="9"/>
    </row>
    <row r="3" ht="10.5" customHeight="1"/>
    <row r="4" spans="1:16" ht="27" customHeight="1">
      <c r="A4" s="193" t="s">
        <v>112</v>
      </c>
      <c r="B4" s="193"/>
      <c r="C4" s="193"/>
      <c r="D4" s="193"/>
      <c r="E4" s="193"/>
      <c r="F4" s="193"/>
      <c r="G4" s="193"/>
      <c r="H4" s="193"/>
      <c r="I4" s="193"/>
      <c r="J4" s="183" t="s">
        <v>96</v>
      </c>
      <c r="K4" s="184"/>
      <c r="L4" s="184"/>
      <c r="M4" s="184"/>
      <c r="N4" s="184"/>
      <c r="O4" s="184"/>
      <c r="P4" s="184"/>
    </row>
    <row r="5" ht="14.25" customHeight="1"/>
    <row r="6" spans="1:16" ht="18.75" customHeight="1">
      <c r="A6" s="194" t="s">
        <v>113</v>
      </c>
      <c r="B6" s="212"/>
      <c r="C6" s="212"/>
      <c r="D6" s="212"/>
      <c r="E6" s="212"/>
      <c r="F6" s="212"/>
      <c r="G6" s="212"/>
      <c r="H6" s="212"/>
      <c r="I6" s="212"/>
      <c r="J6" s="185" t="s">
        <v>79</v>
      </c>
      <c r="K6" s="186"/>
      <c r="L6" s="186"/>
      <c r="M6" s="186"/>
      <c r="N6" s="186"/>
      <c r="O6" s="186"/>
      <c r="P6" s="186"/>
    </row>
    <row r="7" spans="2:16" ht="9.75" customHeight="1">
      <c r="B7" s="13"/>
      <c r="C7" s="10"/>
      <c r="D7" s="10"/>
      <c r="E7" s="10"/>
      <c r="F7" s="10"/>
      <c r="G7" s="10"/>
      <c r="H7" s="10"/>
      <c r="I7" s="10"/>
      <c r="J7" s="11"/>
      <c r="K7" s="12"/>
      <c r="L7" s="12"/>
      <c r="M7" s="12"/>
      <c r="N7" s="12"/>
      <c r="O7" s="12"/>
      <c r="P7" s="12"/>
    </row>
    <row r="8" spans="1:16" s="16" customFormat="1" ht="12.75" customHeight="1">
      <c r="A8" s="157" t="s">
        <v>43</v>
      </c>
      <c r="B8" s="14" t="s">
        <v>60</v>
      </c>
      <c r="C8" s="15"/>
      <c r="N8" s="17"/>
      <c r="O8" s="172" t="s">
        <v>15</v>
      </c>
      <c r="P8" s="18" t="s">
        <v>62</v>
      </c>
    </row>
    <row r="9" spans="1:16" s="16" customFormat="1" ht="12.75" customHeight="1">
      <c r="A9" s="157"/>
      <c r="B9" s="14" t="s">
        <v>61</v>
      </c>
      <c r="C9" s="15"/>
      <c r="N9" s="19"/>
      <c r="O9" s="172"/>
      <c r="P9" s="18" t="s">
        <v>114</v>
      </c>
    </row>
    <row r="10" spans="1:16" s="16" customFormat="1" ht="1.5" customHeight="1">
      <c r="A10" s="20"/>
      <c r="B10" s="21"/>
      <c r="C10" s="20"/>
      <c r="N10" s="19"/>
      <c r="O10" s="19"/>
      <c r="P10" s="9"/>
    </row>
    <row r="11" spans="1:16" ht="13.5" customHeight="1">
      <c r="A11" s="15"/>
      <c r="B11" s="22"/>
      <c r="C11" s="23"/>
      <c r="D11" s="154" t="s">
        <v>115</v>
      </c>
      <c r="E11" s="155"/>
      <c r="F11" s="155"/>
      <c r="G11" s="155"/>
      <c r="H11" s="155"/>
      <c r="I11" s="155"/>
      <c r="J11" s="206" t="s">
        <v>58</v>
      </c>
      <c r="K11" s="207"/>
      <c r="L11" s="207"/>
      <c r="M11" s="207"/>
      <c r="N11" s="208"/>
      <c r="O11" s="202" t="s">
        <v>39</v>
      </c>
      <c r="P11" s="203"/>
    </row>
    <row r="12" spans="1:16" ht="13.5" customHeight="1">
      <c r="A12" s="166" t="s">
        <v>133</v>
      </c>
      <c r="B12" s="166"/>
      <c r="C12" s="167"/>
      <c r="D12" s="25"/>
      <c r="E12" s="154" t="s">
        <v>116</v>
      </c>
      <c r="F12" s="155"/>
      <c r="G12" s="155"/>
      <c r="H12" s="155"/>
      <c r="I12" s="155"/>
      <c r="J12" s="206" t="s">
        <v>59</v>
      </c>
      <c r="K12" s="206"/>
      <c r="L12" s="206"/>
      <c r="M12" s="206"/>
      <c r="N12" s="209"/>
      <c r="O12" s="26"/>
      <c r="P12" s="19"/>
    </row>
    <row r="13" spans="1:16" ht="13.5" customHeight="1">
      <c r="A13" s="166"/>
      <c r="B13" s="166"/>
      <c r="C13" s="167"/>
      <c r="D13" s="27" t="s">
        <v>117</v>
      </c>
      <c r="E13" s="28" t="s">
        <v>118</v>
      </c>
      <c r="F13" s="143" t="s">
        <v>119</v>
      </c>
      <c r="G13" s="143"/>
      <c r="H13" s="143"/>
      <c r="I13" s="143"/>
      <c r="J13" s="206" t="s">
        <v>55</v>
      </c>
      <c r="K13" s="210"/>
      <c r="L13" s="210"/>
      <c r="M13" s="211"/>
      <c r="N13" s="152" t="s">
        <v>120</v>
      </c>
      <c r="O13" s="204" t="s">
        <v>11</v>
      </c>
      <c r="P13" s="205"/>
    </row>
    <row r="14" spans="1:16" ht="13.5" customHeight="1">
      <c r="A14" s="140" t="s">
        <v>134</v>
      </c>
      <c r="B14" s="140"/>
      <c r="C14" s="141"/>
      <c r="D14" s="31"/>
      <c r="E14" s="32"/>
      <c r="F14" s="33" t="s">
        <v>121</v>
      </c>
      <c r="G14" s="154" t="s">
        <v>122</v>
      </c>
      <c r="H14" s="192"/>
      <c r="I14" s="192"/>
      <c r="J14" s="34"/>
      <c r="K14" s="155" t="s">
        <v>123</v>
      </c>
      <c r="L14" s="190"/>
      <c r="M14" s="191"/>
      <c r="N14" s="153"/>
      <c r="O14" s="29" t="s">
        <v>124</v>
      </c>
      <c r="P14" s="24" t="s">
        <v>125</v>
      </c>
    </row>
    <row r="15" spans="1:16" ht="13.5" customHeight="1">
      <c r="A15" s="140"/>
      <c r="B15" s="140"/>
      <c r="C15" s="141"/>
      <c r="D15" s="37" t="s">
        <v>7</v>
      </c>
      <c r="E15" s="38" t="s">
        <v>6</v>
      </c>
      <c r="F15" s="39"/>
      <c r="G15" s="29" t="s">
        <v>12</v>
      </c>
      <c r="H15" s="29" t="s">
        <v>126</v>
      </c>
      <c r="I15" s="29" t="s">
        <v>127</v>
      </c>
      <c r="J15" s="40" t="s">
        <v>128</v>
      </c>
      <c r="K15" s="29" t="s">
        <v>33</v>
      </c>
      <c r="L15" s="29" t="s">
        <v>129</v>
      </c>
      <c r="M15" s="40" t="s">
        <v>128</v>
      </c>
      <c r="N15" s="173" t="s">
        <v>30</v>
      </c>
      <c r="O15" s="41"/>
      <c r="P15" s="42"/>
    </row>
    <row r="16" spans="1:16" ht="13.5" customHeight="1">
      <c r="A16" s="15"/>
      <c r="B16" s="20"/>
      <c r="C16" s="43"/>
      <c r="D16" s="44"/>
      <c r="E16" s="45" t="s">
        <v>8</v>
      </c>
      <c r="F16" s="46" t="s">
        <v>8</v>
      </c>
      <c r="G16" s="47" t="s">
        <v>28</v>
      </c>
      <c r="H16" s="47" t="s">
        <v>18</v>
      </c>
      <c r="I16" s="47" t="s">
        <v>19</v>
      </c>
      <c r="J16" s="48" t="s">
        <v>29</v>
      </c>
      <c r="K16" s="47" t="s">
        <v>28</v>
      </c>
      <c r="L16" s="47" t="s">
        <v>22</v>
      </c>
      <c r="M16" s="48" t="s">
        <v>29</v>
      </c>
      <c r="N16" s="174"/>
      <c r="O16" s="47" t="s">
        <v>7</v>
      </c>
      <c r="P16" s="30" t="s">
        <v>10</v>
      </c>
    </row>
    <row r="17" spans="1:9" ht="5.25" customHeight="1">
      <c r="A17" s="49"/>
      <c r="B17" s="50"/>
      <c r="C17" s="23"/>
      <c r="D17" s="19"/>
      <c r="E17" s="19"/>
      <c r="F17" s="19"/>
      <c r="G17" s="19"/>
      <c r="H17" s="19"/>
      <c r="I17" s="19"/>
    </row>
    <row r="18" spans="1:16" ht="24.75" customHeight="1" hidden="1">
      <c r="A18" s="162" t="s">
        <v>130</v>
      </c>
      <c r="B18" s="163"/>
      <c r="C18" s="51" t="s">
        <v>1</v>
      </c>
      <c r="D18" s="52">
        <v>384.56</v>
      </c>
      <c r="E18" s="53">
        <f>SUM(F18,N18)</f>
        <v>30902.4</v>
      </c>
      <c r="F18" s="53">
        <f>SUM(G18,K18)</f>
        <v>20286.2</v>
      </c>
      <c r="G18" s="53">
        <f>SUM(H18:J18)</f>
        <v>7688.2300000000005</v>
      </c>
      <c r="H18" s="54">
        <v>0</v>
      </c>
      <c r="I18" s="52">
        <v>71.27</v>
      </c>
      <c r="J18" s="53">
        <v>7616.96</v>
      </c>
      <c r="K18" s="53">
        <f>SUM(L18:M18)</f>
        <v>12597.97</v>
      </c>
      <c r="L18" s="54">
        <v>0</v>
      </c>
      <c r="M18" s="53">
        <v>12597.97</v>
      </c>
      <c r="N18" s="53">
        <v>10616.2</v>
      </c>
      <c r="O18" s="52">
        <v>382.91</v>
      </c>
      <c r="P18" s="55">
        <v>2757943</v>
      </c>
    </row>
    <row r="19" spans="1:16" ht="9" customHeight="1" hidden="1">
      <c r="A19" s="56"/>
      <c r="B19" s="160"/>
      <c r="C19" s="161"/>
      <c r="D19" s="57"/>
      <c r="E19" s="53"/>
      <c r="F19" s="53"/>
      <c r="G19" s="53"/>
      <c r="H19" s="57"/>
      <c r="I19" s="57"/>
      <c r="J19" s="58"/>
      <c r="K19" s="53"/>
      <c r="L19" s="57"/>
      <c r="M19" s="58"/>
      <c r="N19" s="58"/>
      <c r="O19" s="57"/>
      <c r="P19" s="59"/>
    </row>
    <row r="20" spans="1:16" ht="5.25" customHeight="1">
      <c r="A20" s="56"/>
      <c r="B20" s="160"/>
      <c r="C20" s="161"/>
      <c r="D20" s="57"/>
      <c r="E20" s="53"/>
      <c r="F20" s="53"/>
      <c r="G20" s="53"/>
      <c r="H20" s="57"/>
      <c r="I20" s="57"/>
      <c r="J20" s="58"/>
      <c r="K20" s="53"/>
      <c r="L20" s="57"/>
      <c r="M20" s="58"/>
      <c r="N20" s="58"/>
      <c r="O20" s="57"/>
      <c r="P20" s="59"/>
    </row>
    <row r="21" spans="1:16" s="15" customFormat="1" ht="19.5" customHeight="1">
      <c r="A21" s="179" t="s">
        <v>131</v>
      </c>
      <c r="B21" s="179"/>
      <c r="C21" s="180"/>
      <c r="D21" s="60"/>
      <c r="E21" s="53"/>
      <c r="F21" s="53"/>
      <c r="G21" s="53"/>
      <c r="H21" s="61"/>
      <c r="I21" s="61"/>
      <c r="J21" s="53"/>
      <c r="K21" s="53"/>
      <c r="L21" s="53"/>
      <c r="M21" s="53"/>
      <c r="N21" s="53"/>
      <c r="O21" s="53"/>
      <c r="P21" s="55"/>
    </row>
    <row r="22" spans="1:16" ht="28.5" customHeight="1">
      <c r="A22" s="199" t="s">
        <v>154</v>
      </c>
      <c r="B22" s="165"/>
      <c r="C22" s="51" t="s">
        <v>135</v>
      </c>
      <c r="D22" s="62">
        <v>102.22</v>
      </c>
      <c r="E22" s="63">
        <f aca="true" t="shared" si="0" ref="E22:E30">SUM(F22,N22)</f>
        <v>28135.040000000005</v>
      </c>
      <c r="F22" s="63">
        <f>SUM(G22,K22)</f>
        <v>25415.160000000003</v>
      </c>
      <c r="G22" s="63">
        <f aca="true" t="shared" si="1" ref="G22:G30">SUM(H22:J22)</f>
        <v>21235.06</v>
      </c>
      <c r="H22" s="65">
        <v>6.86</v>
      </c>
      <c r="I22" s="132">
        <v>0</v>
      </c>
      <c r="J22" s="63">
        <v>21228.2</v>
      </c>
      <c r="K22" s="63">
        <f aca="true" t="shared" si="2" ref="K22:K30">SUM(L22:M22)</f>
        <v>4180.1</v>
      </c>
      <c r="L22" s="132">
        <v>0</v>
      </c>
      <c r="M22" s="63">
        <v>4180.1</v>
      </c>
      <c r="N22" s="63">
        <v>2719.88</v>
      </c>
      <c r="O22" s="62">
        <v>195.36</v>
      </c>
      <c r="P22" s="64">
        <v>1583767</v>
      </c>
    </row>
    <row r="23" spans="1:16" ht="28.5" customHeight="1">
      <c r="A23" s="199" t="s">
        <v>155</v>
      </c>
      <c r="B23" s="165"/>
      <c r="C23" s="51" t="s">
        <v>136</v>
      </c>
      <c r="D23" s="62">
        <v>85.18</v>
      </c>
      <c r="E23" s="63">
        <f t="shared" si="0"/>
        <v>17524.329999999998</v>
      </c>
      <c r="F23" s="63">
        <f>SUM(G23,K23)</f>
        <v>9979.8</v>
      </c>
      <c r="G23" s="63">
        <f t="shared" si="1"/>
        <v>7658.86</v>
      </c>
      <c r="H23" s="132">
        <v>0</v>
      </c>
      <c r="I23" s="132">
        <v>0</v>
      </c>
      <c r="J23" s="132">
        <v>7658.86</v>
      </c>
      <c r="K23" s="132">
        <f t="shared" si="2"/>
        <v>2320.94</v>
      </c>
      <c r="L23" s="132">
        <v>0</v>
      </c>
      <c r="M23" s="63">
        <v>2320.94</v>
      </c>
      <c r="N23" s="63">
        <v>7544.53</v>
      </c>
      <c r="O23" s="62">
        <v>174.16</v>
      </c>
      <c r="P23" s="64">
        <v>1403154</v>
      </c>
    </row>
    <row r="24" spans="1:16" ht="28.5" customHeight="1">
      <c r="A24" s="199" t="s">
        <v>156</v>
      </c>
      <c r="B24" s="165"/>
      <c r="C24" s="51" t="s">
        <v>137</v>
      </c>
      <c r="D24" s="62">
        <v>78.05</v>
      </c>
      <c r="E24" s="63">
        <f t="shared" si="0"/>
        <v>24991.63</v>
      </c>
      <c r="F24" s="63">
        <f>SUM(G24,K24)</f>
        <v>20821.66</v>
      </c>
      <c r="G24" s="63">
        <f t="shared" si="1"/>
        <v>16112.54</v>
      </c>
      <c r="H24" s="132">
        <v>0</v>
      </c>
      <c r="I24" s="132">
        <v>0</v>
      </c>
      <c r="J24" s="132">
        <v>16112.54</v>
      </c>
      <c r="K24" s="132">
        <f t="shared" si="2"/>
        <v>4709.12</v>
      </c>
      <c r="L24" s="132">
        <v>0</v>
      </c>
      <c r="M24" s="63">
        <v>4709.12</v>
      </c>
      <c r="N24" s="63">
        <v>4169.97</v>
      </c>
      <c r="O24" s="62">
        <v>266.92</v>
      </c>
      <c r="P24" s="64">
        <v>2262751</v>
      </c>
    </row>
    <row r="25" spans="1:16" ht="28.5" customHeight="1">
      <c r="A25" s="199" t="s">
        <v>157</v>
      </c>
      <c r="B25" s="165"/>
      <c r="C25" s="51" t="s">
        <v>138</v>
      </c>
      <c r="D25" s="62">
        <v>102.72999999999999</v>
      </c>
      <c r="E25" s="63">
        <f t="shared" si="0"/>
        <v>28317.43</v>
      </c>
      <c r="F25" s="63">
        <f>SUM(G25,K25)</f>
        <v>20417.6</v>
      </c>
      <c r="G25" s="63">
        <f t="shared" si="1"/>
        <v>17097.129999999997</v>
      </c>
      <c r="H25" s="132">
        <v>0</v>
      </c>
      <c r="I25" s="132">
        <v>0</v>
      </c>
      <c r="J25" s="132">
        <v>17097.129999999997</v>
      </c>
      <c r="K25" s="132">
        <f t="shared" si="2"/>
        <v>3320.4700000000003</v>
      </c>
      <c r="L25" s="132">
        <v>0</v>
      </c>
      <c r="M25" s="63">
        <v>3320.4700000000003</v>
      </c>
      <c r="N25" s="63">
        <v>7899.83</v>
      </c>
      <c r="O25" s="62">
        <v>265.41999999999996</v>
      </c>
      <c r="P25" s="64">
        <v>2247440</v>
      </c>
    </row>
    <row r="26" spans="1:16" ht="28.5" customHeight="1">
      <c r="A26" s="199" t="s">
        <v>158</v>
      </c>
      <c r="B26" s="165"/>
      <c r="C26" s="51" t="s">
        <v>139</v>
      </c>
      <c r="D26" s="2">
        <v>83.38</v>
      </c>
      <c r="E26" s="63">
        <f t="shared" si="0"/>
        <v>24619.350000000002</v>
      </c>
      <c r="F26" s="63">
        <v>17029.56</v>
      </c>
      <c r="G26" s="63">
        <f t="shared" si="1"/>
        <v>10870.16</v>
      </c>
      <c r="H26" s="132">
        <v>0</v>
      </c>
      <c r="I26" s="132">
        <v>0</v>
      </c>
      <c r="J26" s="132">
        <v>10870.16</v>
      </c>
      <c r="K26" s="132">
        <f t="shared" si="2"/>
        <v>6159.4</v>
      </c>
      <c r="L26" s="132">
        <v>0</v>
      </c>
      <c r="M26" s="63">
        <v>6159.4</v>
      </c>
      <c r="N26" s="63">
        <v>7589.79</v>
      </c>
      <c r="O26" s="62">
        <v>207.87</v>
      </c>
      <c r="P26" s="64">
        <v>1719318</v>
      </c>
    </row>
    <row r="27" spans="1:16" ht="28.5" customHeight="1">
      <c r="A27" s="199" t="s">
        <v>159</v>
      </c>
      <c r="B27" s="165"/>
      <c r="C27" s="51" t="s">
        <v>140</v>
      </c>
      <c r="D27" s="65">
        <v>53.47</v>
      </c>
      <c r="E27" s="63">
        <f t="shared" si="0"/>
        <v>15613.7</v>
      </c>
      <c r="F27" s="63">
        <v>11360.68</v>
      </c>
      <c r="G27" s="63">
        <f t="shared" si="1"/>
        <v>7297.360000000001</v>
      </c>
      <c r="H27" s="132">
        <v>0</v>
      </c>
      <c r="I27" s="132">
        <v>0</v>
      </c>
      <c r="J27" s="132">
        <v>7297.360000000001</v>
      </c>
      <c r="K27" s="132">
        <f t="shared" si="2"/>
        <v>4063.3199999999997</v>
      </c>
      <c r="L27" s="132">
        <v>0</v>
      </c>
      <c r="M27" s="63">
        <v>4063.3199999999997</v>
      </c>
      <c r="N27" s="63">
        <v>4253.02</v>
      </c>
      <c r="O27" s="62">
        <v>140.38</v>
      </c>
      <c r="P27" s="64">
        <v>1161955</v>
      </c>
    </row>
    <row r="28" spans="1:16" ht="28.5" customHeight="1">
      <c r="A28" s="199" t="s">
        <v>160</v>
      </c>
      <c r="B28" s="165"/>
      <c r="C28" s="51" t="s">
        <v>141</v>
      </c>
      <c r="D28" s="66">
        <v>68.42</v>
      </c>
      <c r="E28" s="63">
        <f t="shared" si="0"/>
        <v>18119.67</v>
      </c>
      <c r="F28" s="53">
        <v>13636.84</v>
      </c>
      <c r="G28" s="63">
        <f t="shared" si="1"/>
        <v>9394.96</v>
      </c>
      <c r="H28" s="132">
        <v>0</v>
      </c>
      <c r="I28" s="132">
        <v>0</v>
      </c>
      <c r="J28" s="132">
        <v>9394.96</v>
      </c>
      <c r="K28" s="132">
        <f t="shared" si="2"/>
        <v>4241.88</v>
      </c>
      <c r="L28" s="132">
        <v>0</v>
      </c>
      <c r="M28" s="63">
        <v>4241.88</v>
      </c>
      <c r="N28" s="63">
        <v>4482.83</v>
      </c>
      <c r="O28" s="62">
        <v>58.39</v>
      </c>
      <c r="P28" s="64">
        <v>528708</v>
      </c>
    </row>
    <row r="29" spans="1:16" ht="28.5" customHeight="1">
      <c r="A29" s="199" t="s">
        <v>161</v>
      </c>
      <c r="B29" s="165"/>
      <c r="C29" s="51" t="s">
        <v>142</v>
      </c>
      <c r="D29" s="65">
        <v>67.89</v>
      </c>
      <c r="E29" s="63">
        <f t="shared" si="0"/>
        <v>20018.22</v>
      </c>
      <c r="F29" s="63">
        <v>15574.38</v>
      </c>
      <c r="G29" s="63">
        <f t="shared" si="1"/>
        <v>11603.900000000001</v>
      </c>
      <c r="H29" s="132">
        <v>0</v>
      </c>
      <c r="I29" s="132">
        <v>0</v>
      </c>
      <c r="J29" s="132">
        <v>11603.900000000001</v>
      </c>
      <c r="K29" s="132">
        <f t="shared" si="2"/>
        <v>3970.4799999999996</v>
      </c>
      <c r="L29" s="132">
        <v>0</v>
      </c>
      <c r="M29" s="53">
        <v>3970.4799999999996</v>
      </c>
      <c r="N29" s="53">
        <v>4443.84</v>
      </c>
      <c r="O29" s="52">
        <v>88.33000000000001</v>
      </c>
      <c r="P29" s="55">
        <v>970346</v>
      </c>
    </row>
    <row r="30" spans="1:16" ht="28.5" customHeight="1">
      <c r="A30" s="164" t="s">
        <v>152</v>
      </c>
      <c r="B30" s="165"/>
      <c r="C30" s="51" t="s">
        <v>143</v>
      </c>
      <c r="D30" s="65">
        <v>67.17999999999999</v>
      </c>
      <c r="E30" s="63">
        <f t="shared" si="0"/>
        <v>17574.78</v>
      </c>
      <c r="F30" s="63">
        <v>13264.460000000001</v>
      </c>
      <c r="G30" s="63">
        <f t="shared" si="1"/>
        <v>10955.25</v>
      </c>
      <c r="H30" s="132">
        <v>0</v>
      </c>
      <c r="I30" s="132">
        <v>0</v>
      </c>
      <c r="J30" s="132">
        <v>10955.25</v>
      </c>
      <c r="K30" s="132">
        <f t="shared" si="2"/>
        <v>2309.21</v>
      </c>
      <c r="L30" s="132">
        <v>0</v>
      </c>
      <c r="M30" s="53">
        <v>2309.21</v>
      </c>
      <c r="N30" s="53">
        <v>4310.32</v>
      </c>
      <c r="O30" s="52">
        <v>63.87</v>
      </c>
      <c r="P30" s="55">
        <v>604523</v>
      </c>
    </row>
    <row r="31" spans="1:30" ht="28.5" customHeight="1">
      <c r="A31" s="199" t="s">
        <v>162</v>
      </c>
      <c r="B31" s="165"/>
      <c r="C31" s="51" t="s">
        <v>153</v>
      </c>
      <c r="D31" s="132">
        <f>D32+D37</f>
        <v>56.83</v>
      </c>
      <c r="E31" s="132">
        <f aca="true" t="shared" si="3" ref="E31:P31">E32+E37</f>
        <v>15568.37</v>
      </c>
      <c r="F31" s="132">
        <f t="shared" si="3"/>
        <v>11899.23</v>
      </c>
      <c r="G31" s="132">
        <f t="shared" si="3"/>
        <v>9824.23</v>
      </c>
      <c r="H31" s="132">
        <f t="shared" si="3"/>
        <v>10.44</v>
      </c>
      <c r="I31" s="132">
        <f t="shared" si="3"/>
        <v>0</v>
      </c>
      <c r="J31" s="132">
        <f t="shared" si="3"/>
        <v>9813.79</v>
      </c>
      <c r="K31" s="132">
        <f t="shared" si="3"/>
        <v>2075</v>
      </c>
      <c r="L31" s="132">
        <f t="shared" si="3"/>
        <v>0</v>
      </c>
      <c r="M31" s="132">
        <f t="shared" si="3"/>
        <v>2075</v>
      </c>
      <c r="N31" s="132">
        <f t="shared" si="3"/>
        <v>3669.14</v>
      </c>
      <c r="O31" s="132">
        <f t="shared" si="3"/>
        <v>78.77000000000001</v>
      </c>
      <c r="P31" s="64">
        <f t="shared" si="3"/>
        <v>668224</v>
      </c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s="71" customFormat="1" ht="24.75" customHeight="1">
      <c r="A32" s="69"/>
      <c r="B32" s="200" t="s">
        <v>99</v>
      </c>
      <c r="C32" s="201"/>
      <c r="D32" s="1">
        <f>SUM(D33,D35)</f>
        <v>38.019999999999996</v>
      </c>
      <c r="E32" s="1">
        <f aca="true" t="shared" si="4" ref="E32:P32">SUM(E33,E35)</f>
        <v>8776.86</v>
      </c>
      <c r="F32" s="1">
        <f t="shared" si="4"/>
        <v>5826.65</v>
      </c>
      <c r="G32" s="1">
        <f t="shared" si="4"/>
        <v>4628.79</v>
      </c>
      <c r="H32" s="1">
        <f>SUM(H33,H35)</f>
        <v>10.44</v>
      </c>
      <c r="I32" s="1">
        <f t="shared" si="4"/>
        <v>0</v>
      </c>
      <c r="J32" s="1">
        <f t="shared" si="4"/>
        <v>4618.349999999999</v>
      </c>
      <c r="K32" s="1">
        <f t="shared" si="4"/>
        <v>1197.86</v>
      </c>
      <c r="L32" s="1">
        <f t="shared" si="4"/>
        <v>0</v>
      </c>
      <c r="M32" s="1">
        <f t="shared" si="4"/>
        <v>1197.86</v>
      </c>
      <c r="N32" s="1">
        <f t="shared" si="4"/>
        <v>2950.21</v>
      </c>
      <c r="O32" s="1">
        <f t="shared" si="4"/>
        <v>38.95</v>
      </c>
      <c r="P32" s="70">
        <f t="shared" si="4"/>
        <v>366441</v>
      </c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22.5" customHeight="1">
      <c r="A33" s="22"/>
      <c r="B33" s="72" t="s">
        <v>107</v>
      </c>
      <c r="C33" s="73" t="s">
        <v>2</v>
      </c>
      <c r="D33" s="4">
        <v>23.66</v>
      </c>
      <c r="E33" s="74">
        <f>F33+N33</f>
        <v>4050.75</v>
      </c>
      <c r="F33" s="74">
        <f>G33+K33</f>
        <v>2509.7</v>
      </c>
      <c r="G33" s="74">
        <f>SUM(H33:J33)</f>
        <v>1774.55</v>
      </c>
      <c r="H33" s="4">
        <v>10.44</v>
      </c>
      <c r="I33" s="4">
        <v>0</v>
      </c>
      <c r="J33" s="4">
        <v>1764.11</v>
      </c>
      <c r="K33" s="74">
        <f>SUM(L33:M33)</f>
        <v>735.15</v>
      </c>
      <c r="L33" s="4">
        <v>0</v>
      </c>
      <c r="M33" s="4">
        <v>735.15</v>
      </c>
      <c r="N33" s="4">
        <v>1541.05</v>
      </c>
      <c r="O33" s="4">
        <v>14.97</v>
      </c>
      <c r="P33" s="3">
        <v>138479</v>
      </c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1.5" customHeight="1">
      <c r="A34" s="22"/>
      <c r="B34" s="75"/>
      <c r="C34" s="73"/>
      <c r="D34" s="4"/>
      <c r="E34" s="74"/>
      <c r="F34" s="74"/>
      <c r="G34" s="74"/>
      <c r="H34" s="4"/>
      <c r="I34" s="4"/>
      <c r="J34" s="4"/>
      <c r="K34" s="74"/>
      <c r="L34" s="4"/>
      <c r="M34" s="4"/>
      <c r="N34" s="4"/>
      <c r="O34" s="4"/>
      <c r="P34" s="3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22.5" customHeight="1">
      <c r="A35" s="22"/>
      <c r="B35" s="72" t="s">
        <v>108</v>
      </c>
      <c r="C35" s="73" t="s">
        <v>3</v>
      </c>
      <c r="D35" s="4">
        <v>14.36</v>
      </c>
      <c r="E35" s="74">
        <f>F35+N35</f>
        <v>4726.11</v>
      </c>
      <c r="F35" s="74">
        <f>G35+K35</f>
        <v>3316.95</v>
      </c>
      <c r="G35" s="74">
        <f>SUM(H35:J35)</f>
        <v>2854.24</v>
      </c>
      <c r="H35" s="4">
        <v>0</v>
      </c>
      <c r="I35" s="4">
        <v>0</v>
      </c>
      <c r="J35" s="4">
        <v>2854.24</v>
      </c>
      <c r="K35" s="74">
        <f>SUM(L35:M35)</f>
        <v>462.71</v>
      </c>
      <c r="L35" s="4">
        <v>0</v>
      </c>
      <c r="M35" s="4">
        <v>462.71</v>
      </c>
      <c r="N35" s="4">
        <v>1409.16</v>
      </c>
      <c r="O35" s="4">
        <v>23.98</v>
      </c>
      <c r="P35" s="3">
        <v>227962</v>
      </c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8.25" customHeight="1">
      <c r="A36" s="22"/>
      <c r="B36" s="76"/>
      <c r="C36" s="77"/>
      <c r="D36" s="78"/>
      <c r="E36" s="74"/>
      <c r="F36" s="74"/>
      <c r="G36" s="74"/>
      <c r="H36" s="74"/>
      <c r="I36" s="74"/>
      <c r="J36" s="74"/>
      <c r="K36" s="78"/>
      <c r="L36" s="78"/>
      <c r="M36" s="78"/>
      <c r="N36" s="78"/>
      <c r="O36" s="78"/>
      <c r="P36" s="3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s="71" customFormat="1" ht="24.75" customHeight="1">
      <c r="A37" s="69"/>
      <c r="B37" s="200" t="s">
        <v>100</v>
      </c>
      <c r="C37" s="201"/>
      <c r="D37" s="1">
        <v>18.81</v>
      </c>
      <c r="E37" s="1">
        <f aca="true" t="shared" si="5" ref="E37:K37">SUM(E38,E40)</f>
        <v>6791.51</v>
      </c>
      <c r="F37" s="1">
        <f t="shared" si="5"/>
        <v>6072.58</v>
      </c>
      <c r="G37" s="1">
        <f t="shared" si="5"/>
        <v>5195.4400000000005</v>
      </c>
      <c r="H37" s="1">
        <v>0</v>
      </c>
      <c r="I37" s="1">
        <v>0</v>
      </c>
      <c r="J37" s="1">
        <v>5195.4400000000005</v>
      </c>
      <c r="K37" s="1">
        <f t="shared" si="5"/>
        <v>877.14</v>
      </c>
      <c r="L37" s="1">
        <v>0</v>
      </c>
      <c r="M37" s="1">
        <v>877.14</v>
      </c>
      <c r="N37" s="1">
        <v>718.93</v>
      </c>
      <c r="O37" s="1">
        <v>39.82</v>
      </c>
      <c r="P37" s="70">
        <v>301783</v>
      </c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ht="22.5" customHeight="1">
      <c r="A38" s="22"/>
      <c r="B38" s="72" t="s">
        <v>109</v>
      </c>
      <c r="C38" s="73" t="s">
        <v>4</v>
      </c>
      <c r="D38" s="4">
        <v>6.64</v>
      </c>
      <c r="E38" s="74">
        <f>F38+N38</f>
        <v>3466.05</v>
      </c>
      <c r="F38" s="74">
        <f>G38+K38</f>
        <v>3380.27</v>
      </c>
      <c r="G38" s="74">
        <f>SUM(H38:J38)</f>
        <v>3048.77</v>
      </c>
      <c r="H38" s="4">
        <v>0</v>
      </c>
      <c r="I38" s="4">
        <v>0</v>
      </c>
      <c r="J38" s="4">
        <v>3048.77</v>
      </c>
      <c r="K38" s="74">
        <f>SUM(L38:M38)</f>
        <v>331.5</v>
      </c>
      <c r="L38" s="4">
        <v>0</v>
      </c>
      <c r="M38" s="4">
        <v>331.5</v>
      </c>
      <c r="N38" s="4">
        <v>85.78</v>
      </c>
      <c r="O38" s="4">
        <v>22.86</v>
      </c>
      <c r="P38" s="3">
        <v>181325</v>
      </c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1.5" customHeight="1">
      <c r="A39" s="22"/>
      <c r="B39" s="75"/>
      <c r="C39" s="73"/>
      <c r="D39" s="4"/>
      <c r="E39" s="74"/>
      <c r="F39" s="74"/>
      <c r="G39" s="74"/>
      <c r="H39" s="4"/>
      <c r="I39" s="4"/>
      <c r="J39" s="4"/>
      <c r="K39" s="74"/>
      <c r="L39" s="4"/>
      <c r="M39" s="4"/>
      <c r="N39" s="4"/>
      <c r="O39" s="4"/>
      <c r="P39" s="3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22.5" customHeight="1">
      <c r="A40" s="22"/>
      <c r="B40" s="72" t="s">
        <v>110</v>
      </c>
      <c r="C40" s="73" t="s">
        <v>5</v>
      </c>
      <c r="D40" s="4">
        <v>12.17</v>
      </c>
      <c r="E40" s="74">
        <f>F40+N40</f>
        <v>3325.46</v>
      </c>
      <c r="F40" s="74">
        <f>G40+K40</f>
        <v>2692.31</v>
      </c>
      <c r="G40" s="74">
        <f>SUM(H40:J40)</f>
        <v>2146.67</v>
      </c>
      <c r="H40" s="4">
        <v>0</v>
      </c>
      <c r="I40" s="4">
        <v>0</v>
      </c>
      <c r="J40" s="4">
        <v>2146.67</v>
      </c>
      <c r="K40" s="74">
        <f>SUM(L40:M40)</f>
        <v>545.64</v>
      </c>
      <c r="L40" s="4">
        <v>0</v>
      </c>
      <c r="M40" s="4">
        <v>545.64</v>
      </c>
      <c r="N40" s="4">
        <v>633.15</v>
      </c>
      <c r="O40" s="4">
        <v>16.96</v>
      </c>
      <c r="P40" s="3">
        <v>120458</v>
      </c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  <row r="41" spans="1:16" ht="6.75" customHeight="1">
      <c r="A41" s="79"/>
      <c r="B41" s="80"/>
      <c r="C41" s="81"/>
      <c r="D41" s="82"/>
      <c r="E41" s="82"/>
      <c r="F41" s="82"/>
      <c r="G41" s="82"/>
      <c r="H41" s="83"/>
      <c r="I41" s="83"/>
      <c r="J41" s="84"/>
      <c r="K41" s="84"/>
      <c r="L41" s="84"/>
      <c r="M41" s="84"/>
      <c r="N41" s="84"/>
      <c r="O41" s="84"/>
      <c r="P41" s="84"/>
    </row>
    <row r="44" spans="4:16" ht="16.5">
      <c r="D44" s="67"/>
      <c r="E44" s="63"/>
      <c r="F44" s="63"/>
      <c r="G44" s="63"/>
      <c r="H44" s="67"/>
      <c r="I44" s="67"/>
      <c r="J44" s="63"/>
      <c r="K44" s="63"/>
      <c r="L44" s="67"/>
      <c r="M44" s="63"/>
      <c r="N44" s="67"/>
      <c r="O44" s="63"/>
      <c r="P44" s="64"/>
    </row>
    <row r="45" spans="4:16" ht="16.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70"/>
    </row>
    <row r="46" spans="4:16" ht="16.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4:16" ht="16.5">
      <c r="D47" s="4"/>
      <c r="E47" s="74"/>
      <c r="F47" s="74"/>
      <c r="G47" s="74"/>
      <c r="H47" s="4"/>
      <c r="I47" s="4"/>
      <c r="J47" s="4"/>
      <c r="K47" s="74"/>
      <c r="L47" s="4"/>
      <c r="M47" s="4"/>
      <c r="N47" s="4"/>
      <c r="O47" s="4"/>
      <c r="P47" s="3"/>
    </row>
    <row r="48" spans="4:16" ht="16.5">
      <c r="D48" s="4"/>
      <c r="E48" s="74"/>
      <c r="F48" s="74"/>
      <c r="G48" s="74"/>
      <c r="H48" s="4"/>
      <c r="I48" s="4"/>
      <c r="J48" s="4"/>
      <c r="K48" s="74"/>
      <c r="L48" s="4"/>
      <c r="M48" s="4"/>
      <c r="N48" s="4"/>
      <c r="O48" s="4"/>
      <c r="P48" s="5"/>
    </row>
    <row r="49" spans="4:16" ht="16.5">
      <c r="D49" s="78"/>
      <c r="E49" s="74"/>
      <c r="F49" s="74"/>
      <c r="G49" s="74"/>
      <c r="H49" s="74"/>
      <c r="I49" s="74"/>
      <c r="J49" s="74"/>
      <c r="K49" s="78"/>
      <c r="L49" s="78"/>
      <c r="M49" s="78"/>
      <c r="N49" s="78"/>
      <c r="O49" s="78"/>
      <c r="P49" s="3"/>
    </row>
    <row r="50" spans="4:16" ht="16.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70"/>
    </row>
    <row r="51" spans="4:16" ht="16.5">
      <c r="D51" s="4"/>
      <c r="E51" s="74"/>
      <c r="F51" s="74"/>
      <c r="G51" s="74"/>
      <c r="H51" s="4"/>
      <c r="I51" s="4"/>
      <c r="J51" s="4"/>
      <c r="K51" s="74"/>
      <c r="L51" s="4"/>
      <c r="M51" s="4"/>
      <c r="N51" s="4"/>
      <c r="O51" s="4"/>
      <c r="P51" s="3"/>
    </row>
    <row r="52" spans="4:16" ht="16.5">
      <c r="D52" s="4"/>
      <c r="E52" s="74"/>
      <c r="F52" s="74"/>
      <c r="G52" s="74"/>
      <c r="H52" s="4"/>
      <c r="I52" s="4"/>
      <c r="J52" s="4"/>
      <c r="K52" s="74"/>
      <c r="L52" s="4"/>
      <c r="M52" s="4"/>
      <c r="N52" s="4"/>
      <c r="O52" s="4"/>
      <c r="P52" s="3"/>
    </row>
    <row r="53" spans="4:16" ht="16.5">
      <c r="D53" s="4"/>
      <c r="E53" s="74"/>
      <c r="F53" s="74"/>
      <c r="G53" s="74"/>
      <c r="H53" s="4"/>
      <c r="I53" s="4"/>
      <c r="J53" s="4"/>
      <c r="K53" s="74"/>
      <c r="L53" s="4"/>
      <c r="M53" s="4"/>
      <c r="N53" s="4"/>
      <c r="O53" s="4"/>
      <c r="P53" s="3"/>
    </row>
  </sheetData>
  <sheetProtection/>
  <mergeCells count="36">
    <mergeCell ref="B20:C20"/>
    <mergeCell ref="A21:C21"/>
    <mergeCell ref="A22:B22"/>
    <mergeCell ref="A31:B31"/>
    <mergeCell ref="A23:B23"/>
    <mergeCell ref="A30:B30"/>
    <mergeCell ref="A24:B24"/>
    <mergeCell ref="A25:B25"/>
    <mergeCell ref="A26:B26"/>
    <mergeCell ref="A27:B27"/>
    <mergeCell ref="A12:C13"/>
    <mergeCell ref="A18:B18"/>
    <mergeCell ref="A4:I4"/>
    <mergeCell ref="A6:I6"/>
    <mergeCell ref="A8:A9"/>
    <mergeCell ref="D11:I11"/>
    <mergeCell ref="E12:I12"/>
    <mergeCell ref="A14:C15"/>
    <mergeCell ref="N13:N14"/>
    <mergeCell ref="N15:N16"/>
    <mergeCell ref="O11:P11"/>
    <mergeCell ref="O13:P13"/>
    <mergeCell ref="J11:N11"/>
    <mergeCell ref="J12:N12"/>
    <mergeCell ref="J13:M13"/>
    <mergeCell ref="K14:M14"/>
    <mergeCell ref="A29:B29"/>
    <mergeCell ref="A28:B28"/>
    <mergeCell ref="B37:C37"/>
    <mergeCell ref="J4:P4"/>
    <mergeCell ref="J6:P6"/>
    <mergeCell ref="O8:O9"/>
    <mergeCell ref="G14:I14"/>
    <mergeCell ref="F13:I13"/>
    <mergeCell ref="B19:C19"/>
    <mergeCell ref="B32:C32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林耿民</dc:creator>
  <cp:keywords/>
  <dc:description/>
  <cp:lastModifiedBy>王郁瑄</cp:lastModifiedBy>
  <cp:lastPrinted>2022-07-20T05:55:29Z</cp:lastPrinted>
  <dcterms:created xsi:type="dcterms:W3CDTF">1997-01-14T01:50:29Z</dcterms:created>
  <dcterms:modified xsi:type="dcterms:W3CDTF">2022-08-22T00:47:58Z</dcterms:modified>
  <cp:category/>
  <cp:version/>
  <cp:contentType/>
  <cp:contentStatus/>
</cp:coreProperties>
</file>