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4400" windowHeight="11550" activeTab="0"/>
  </bookViews>
  <sheets>
    <sheet name="表15 表15 (完)" sheetId="1" r:id="rId1"/>
  </sheets>
  <definedNames/>
  <calcPr fullCalcOnLoad="1"/>
</workbook>
</file>

<file path=xl/sharedStrings.xml><?xml version="1.0" encoding="utf-8"?>
<sst xmlns="http://schemas.openxmlformats.org/spreadsheetml/2006/main" count="233" uniqueCount="121">
  <si>
    <t>Area</t>
  </si>
  <si>
    <t>Grand Total</t>
  </si>
  <si>
    <t>(2006)</t>
  </si>
  <si>
    <t>Total</t>
  </si>
  <si>
    <t>Bamboo</t>
  </si>
  <si>
    <t>Flood Control Forest</t>
  </si>
  <si>
    <t>Quantity</t>
  </si>
  <si>
    <t>Trees</t>
  </si>
  <si>
    <t>1st Season</t>
  </si>
  <si>
    <t>2nd Season</t>
  </si>
  <si>
    <t>By Use</t>
  </si>
  <si>
    <t>Protection Forest</t>
  </si>
  <si>
    <t>Coastal Wind Break Forest</t>
  </si>
  <si>
    <t>Farm Land Wind Break Forest</t>
  </si>
  <si>
    <t>Provincial Roadside Tree</t>
  </si>
  <si>
    <t>Prefectural Roadside Tree</t>
  </si>
  <si>
    <t>Commercial</t>
  </si>
  <si>
    <t>Forest</t>
  </si>
  <si>
    <t>Public &amp; Private Forest</t>
  </si>
  <si>
    <t>Reserved Land Forest</t>
  </si>
  <si>
    <t>Leased Land Forest</t>
  </si>
  <si>
    <t>Commercial Forest</t>
  </si>
  <si>
    <t>3rd Season</t>
  </si>
  <si>
    <t>4th Season</t>
  </si>
  <si>
    <t>(2013)</t>
  </si>
  <si>
    <t>(2014)</t>
  </si>
  <si>
    <t>(2015)</t>
  </si>
  <si>
    <t>Table 15     Reforestation</t>
  </si>
  <si>
    <t>Table 15     Reforestation (Concluded)</t>
  </si>
  <si>
    <t>(2016)</t>
  </si>
  <si>
    <t>上半年計</t>
  </si>
  <si>
    <t>下半年計</t>
  </si>
  <si>
    <t>(Bamboo) Piece,Bush</t>
  </si>
  <si>
    <t xml:space="preserve"> Unit </t>
  </si>
  <si>
    <t xml:space="preserve"> Quantity : (Trees) Stock</t>
  </si>
  <si>
    <t xml:space="preserve"> Area : ha</t>
  </si>
  <si>
    <t xml:space="preserve">   Unit Quantity : (Trees) Stock</t>
  </si>
  <si>
    <t xml:space="preserve">            Area : ha</t>
  </si>
  <si>
    <t>(2017)</t>
  </si>
  <si>
    <t>(2018)</t>
  </si>
  <si>
    <t>(2019)</t>
  </si>
  <si>
    <t>按性質分</t>
  </si>
  <si>
    <t>Year, Season</t>
  </si>
  <si>
    <t>(2020)</t>
  </si>
  <si>
    <t>(2021)</t>
  </si>
  <si>
    <r>
      <t>42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</si>
  <si>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43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</si>
  <si>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　一般造林面積及數量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</si>
  <si>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</si>
  <si>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數量：（林木）株</t>
    </r>
  </si>
  <si>
    <r>
      <rPr>
        <sz val="9"/>
        <color indexed="8"/>
        <rFont val="標楷體"/>
        <family val="4"/>
      </rPr>
      <t>　　　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（竹類）支、叢</t>
    </r>
  </si>
  <si>
    <r>
      <rPr>
        <sz val="9"/>
        <color indexed="8"/>
        <rFont val="標楷體"/>
        <family val="4"/>
      </rPr>
      <t>總　　　　　計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</si>
  <si>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            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     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</si>
  <si>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及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季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</si>
  <si>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標楷體"/>
        <family val="4"/>
      </rPr>
      <t>合　</t>
    </r>
    <r>
      <rPr>
        <sz val="9"/>
        <color indexed="8"/>
        <rFont val="Times New Roman"/>
        <family val="1"/>
      </rPr>
      <t xml:space="preserve">                  </t>
    </r>
    <r>
      <rPr>
        <sz val="9"/>
        <color indexed="8"/>
        <rFont val="標楷體"/>
        <family val="4"/>
      </rPr>
      <t>　計</t>
    </r>
  </si>
  <si>
    <r>
      <rPr>
        <sz val="9"/>
        <color indexed="8"/>
        <rFont val="標楷體"/>
        <family val="4"/>
      </rPr>
      <t>治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標楷體"/>
        <family val="4"/>
      </rPr>
      <t>水</t>
    </r>
    <r>
      <rPr>
        <sz val="9"/>
        <color indexed="8"/>
        <rFont val="Times New Roman"/>
        <family val="1"/>
      </rPr>
      <t xml:space="preserve">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</si>
  <si>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</si>
  <si>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海　　岸　　林</t>
    </r>
  </si>
  <si>
    <r>
      <rPr>
        <sz val="9"/>
        <color indexed="8"/>
        <rFont val="標楷體"/>
        <family val="4"/>
      </rPr>
      <t>耕地防風林</t>
    </r>
  </si>
  <si>
    <r>
      <rPr>
        <sz val="9"/>
        <color indexed="8"/>
        <rFont val="標楷體"/>
        <family val="4"/>
      </rPr>
      <t>省公路行道樹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</si>
  <si>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積</t>
    </r>
  </si>
  <si>
    <r>
      <rPr>
        <sz val="9"/>
        <color indexed="8"/>
        <rFont val="標楷體"/>
        <family val="4"/>
      </rPr>
      <t>數　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　量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</si>
  <si>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積</t>
    </r>
  </si>
  <si>
    <r>
      <rPr>
        <sz val="9"/>
        <color indexed="8"/>
        <rFont val="標楷體"/>
        <family val="4"/>
      </rPr>
      <t>面　積</t>
    </r>
  </si>
  <si>
    <r>
      <rPr>
        <sz val="9"/>
        <color indexed="8"/>
        <rFont val="標楷體"/>
        <family val="4"/>
      </rPr>
      <t>林　木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</si>
  <si>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</si>
  <si>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</si>
  <si>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　類</t>
    </r>
  </si>
  <si>
    <r>
      <rPr>
        <b/>
        <sz val="9"/>
        <color indexed="8"/>
        <rFont val="標楷體"/>
        <family val="4"/>
      </rPr>
      <t xml:space="preserve">臺灣地區
</t>
    </r>
    <r>
      <rPr>
        <b/>
        <sz val="9"/>
        <color indexed="8"/>
        <rFont val="Times New Roman"/>
        <family val="1"/>
      </rPr>
      <t>(Taiwan Region)</t>
    </r>
  </si>
  <si>
    <r>
      <rPr>
        <sz val="9"/>
        <color indexed="8"/>
        <rFont val="標楷體"/>
        <family val="4"/>
      </rPr>
      <t>民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國</t>
    </r>
    <r>
      <rPr>
        <sz val="9"/>
        <color indexed="8"/>
        <rFont val="Times New Roman"/>
        <family val="1"/>
      </rPr>
      <t xml:space="preserve">    95    </t>
    </r>
    <r>
      <rPr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</si>
  <si>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 xml:space="preserve">臺閩地區
</t>
    </r>
    <r>
      <rPr>
        <b/>
        <sz val="9"/>
        <color indexed="8"/>
        <rFont val="Times New Roman"/>
        <family val="1"/>
      </rPr>
      <t>(Taiwan-Fuchien Region)</t>
    </r>
  </si>
  <si>
    <r>
      <t>44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</si>
  <si>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45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</si>
  <si>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　一般造林面積及數量（續完）</t>
    </r>
  </si>
  <si>
    <r>
      <rPr>
        <sz val="13"/>
        <color indexed="8"/>
        <rFont val="標楷體"/>
        <family val="4"/>
      </rPr>
      <t>按性質分</t>
    </r>
  </si>
  <si>
    <r>
      <t xml:space="preserve">  </t>
    </r>
    <r>
      <rPr>
        <sz val="9"/>
        <color indexed="8"/>
        <rFont val="標楷體"/>
        <family val="4"/>
      </rPr>
      <t>經</t>
    </r>
    <r>
      <rPr>
        <sz val="9"/>
        <color indexed="8"/>
        <rFont val="Times New Roman"/>
        <family val="1"/>
      </rPr>
      <t xml:space="preserve">                      </t>
    </r>
    <r>
      <rPr>
        <sz val="9"/>
        <color indexed="8"/>
        <rFont val="標楷體"/>
        <family val="4"/>
      </rPr>
      <t>濟</t>
    </r>
    <r>
      <rPr>
        <sz val="9"/>
        <color indexed="8"/>
        <rFont val="Times New Roman"/>
        <family val="1"/>
      </rPr>
      <t xml:space="preserve">                      </t>
    </r>
    <r>
      <rPr>
        <sz val="9"/>
        <color indexed="8"/>
        <rFont val="標楷體"/>
        <family val="4"/>
      </rPr>
      <t>林</t>
    </r>
  </si>
  <si>
    <r>
      <t xml:space="preserve"> </t>
    </r>
    <r>
      <rPr>
        <sz val="9"/>
        <color indexed="8"/>
        <rFont val="標楷體"/>
        <family val="4"/>
      </rPr>
      <t>縣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市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路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道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樹</t>
    </r>
  </si>
  <si>
    <r>
      <rPr>
        <sz val="9"/>
        <color indexed="8"/>
        <rFont val="標楷體"/>
        <family val="4"/>
      </rPr>
      <t>合</t>
    </r>
    <r>
      <rPr>
        <sz val="9"/>
        <color indexed="8"/>
        <rFont val="Times New Roman"/>
        <family val="1"/>
      </rPr>
      <t xml:space="preserve">                                    </t>
    </r>
    <r>
      <rPr>
        <sz val="9"/>
        <color indexed="8"/>
        <rFont val="標楷體"/>
        <family val="4"/>
      </rPr>
      <t>計</t>
    </r>
  </si>
  <si>
    <r>
      <rPr>
        <sz val="9"/>
        <color indexed="8"/>
        <rFont val="標楷體"/>
        <family val="4"/>
      </rPr>
      <t>經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標楷體"/>
        <family val="4"/>
      </rPr>
      <t>濟</t>
    </r>
  </si>
  <si>
    <r>
      <t xml:space="preserve">   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</si>
  <si>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公私有林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</si>
  <si>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地</t>
    </r>
  </si>
  <si>
    <r>
      <rPr>
        <sz val="9"/>
        <color indexed="8"/>
        <rFont val="標楷體"/>
        <family val="4"/>
      </rPr>
      <t>租地造林</t>
    </r>
  </si>
  <si>
    <r>
      <rPr>
        <sz val="9"/>
        <color indexed="8"/>
        <rFont val="標楷體"/>
        <family val="4"/>
      </rPr>
      <t>民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標楷體"/>
        <family val="4"/>
      </rPr>
      <t>國</t>
    </r>
    <r>
      <rPr>
        <sz val="9"/>
        <color indexed="8"/>
        <rFont val="Times New Roman"/>
        <family val="1"/>
      </rPr>
      <t xml:space="preserve">     95     </t>
    </r>
    <r>
      <rPr>
        <sz val="9"/>
        <color indexed="8"/>
        <rFont val="標楷體"/>
        <family val="4"/>
      </rPr>
      <t>年</t>
    </r>
  </si>
  <si>
    <r>
      <rPr>
        <i/>
        <sz val="9"/>
        <color indexed="8"/>
        <rFont val="標楷體"/>
        <family val="4"/>
      </rPr>
      <t>上半年計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</si>
  <si>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</rPr>
      <t>季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</si>
  <si>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標楷體"/>
        <family val="4"/>
      </rPr>
      <t>季</t>
    </r>
  </si>
  <si>
    <r>
      <rPr>
        <i/>
        <sz val="9"/>
        <color indexed="8"/>
        <rFont val="標楷體"/>
        <family val="4"/>
      </rPr>
      <t>下半年計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</si>
  <si>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標楷體"/>
        <family val="4"/>
      </rPr>
      <t>季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</si>
  <si>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標楷體"/>
        <family val="4"/>
      </rPr>
      <t>季</t>
    </r>
  </si>
  <si>
    <t>(2022)</t>
  </si>
  <si>
    <t>(2013)</t>
  </si>
  <si>
    <t>(2014)</t>
  </si>
  <si>
    <t>(2015)</t>
  </si>
  <si>
    <t>(2016)</t>
  </si>
  <si>
    <t>(2019)</t>
  </si>
  <si>
    <t>(2020)</t>
  </si>
  <si>
    <t>(2021)</t>
  </si>
  <si>
    <r>
      <t>保　安　林</t>
    </r>
    <r>
      <rPr>
        <sz val="9"/>
        <color indexed="8"/>
        <rFont val="Times New Roman"/>
        <family val="1"/>
      </rPr>
      <t>Protection Forest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</si>
  <si>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>102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</si>
  <si>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103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</si>
  <si>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>104年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</si>
  <si>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105年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</si>
  <si>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>106年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</si>
  <si>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107年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</si>
  <si>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>108年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</si>
  <si>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109年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</si>
  <si>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>110年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</si>
  <si>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111年</t>
    </r>
  </si>
  <si>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</rPr>
      <t>季</t>
    </r>
  </si>
  <si>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標楷體"/>
        <family val="4"/>
      </rPr>
      <t>季</t>
    </r>
  </si>
  <si>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標楷體"/>
        <family val="4"/>
      </rPr>
      <t>季</t>
    </r>
  </si>
  <si>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標楷體"/>
        <family val="4"/>
      </rPr>
      <t>季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</si>
  <si>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104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</si>
  <si>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105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</si>
  <si>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106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</si>
  <si>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107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</si>
  <si>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108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</si>
  <si>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109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</si>
  <si>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110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</si>
  <si>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111</t>
    </r>
    <r>
      <rPr>
        <b/>
        <sz val="9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</si>
</sst>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[$-404]AM/PM\ hh:mm:ss"/>
    <numFmt numFmtId="222" formatCode="_-* #,##0.0_-;\-* #,##0.0_-;_-* &quot;-&quot;??_-;_-@_-"/>
    <numFmt numFmtId="223" formatCode="_-* #,##0_-;\-* #,##0_-;_-* &quot;-&quot;??_-;_-@_-"/>
    <numFmt numFmtId="224" formatCode="_-* #\ ###\ ##0_-;\-* #\ ###\ ##0.00_-;_-* &quot;-&quot;_-;_-@_-"/>
    <numFmt numFmtId="225" formatCode="#,##0.00_);[Red]\(#,##0.00\)"/>
    <numFmt numFmtId="226" formatCode="#,##0_);[Red]\(#,##0\)"/>
    <numFmt numFmtId="227" formatCode="_-* #\ ##0_-;\-* #\ ##0_-;_-* &quot;-&quot;_-;_-@_-"/>
    <numFmt numFmtId="228" formatCode="_-* #.0\ ###\ ##0_-;\-* ##\ ###\ ##0.00_-;_-* &quot;-&quot;_-;_-@_-"/>
    <numFmt numFmtId="229" formatCode="_-* #.00\ ###\ ##0_-;\-* ###\ ###\ ##0.00_-;_-* &quot;-&quot;_-;_-@_-"/>
    <numFmt numFmtId="230" formatCode="#\ ###\ ##0\ ;\-#,##0"/>
    <numFmt numFmtId="231" formatCode="#\ ###\ ###0;\-#,##0"/>
  </numFmts>
  <fonts count="8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i/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i/>
      <sz val="7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2" fillId="0" borderId="10" xfId="0" applyFont="1" applyFill="1" applyBorder="1" applyAlignment="1" applyProtection="1" quotePrefix="1">
      <alignment horizontal="distributed" vertical="center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/>
    </xf>
    <xf numFmtId="202" fontId="63" fillId="0" borderId="0" xfId="0" applyNumberFormat="1" applyFont="1" applyFill="1" applyAlignment="1" applyProtection="1">
      <alignment horizontal="right" vertical="center" wrapText="1"/>
      <protection/>
    </xf>
    <xf numFmtId="215" fontId="63" fillId="0" borderId="0" xfId="0" applyNumberFormat="1" applyFont="1" applyFill="1" applyAlignment="1" applyProtection="1">
      <alignment horizontal="right" vertical="center" wrapText="1"/>
      <protection/>
    </xf>
    <xf numFmtId="43" fontId="63" fillId="0" borderId="0" xfId="0" applyNumberFormat="1" applyFont="1" applyFill="1" applyAlignment="1" applyProtection="1">
      <alignment horizontal="right" vertical="center" wrapText="1"/>
      <protection/>
    </xf>
    <xf numFmtId="0" fontId="64" fillId="0" borderId="0" xfId="0" applyFont="1" applyFill="1" applyAlignment="1" applyProtection="1">
      <alignment vertical="center"/>
      <protection locked="0"/>
    </xf>
    <xf numFmtId="41" fontId="65" fillId="0" borderId="0" xfId="0" applyNumberFormat="1" applyFont="1" applyFill="1" applyAlignment="1" applyProtection="1">
      <alignment horizontal="right" vertical="center" wrapText="1"/>
      <protection/>
    </xf>
    <xf numFmtId="212" fontId="65" fillId="0" borderId="0" xfId="0" applyNumberFormat="1" applyFont="1" applyFill="1" applyAlignment="1" applyProtection="1">
      <alignment horizontal="right" vertical="center" wrapText="1"/>
      <protection/>
    </xf>
    <xf numFmtId="202" fontId="65" fillId="0" borderId="0" xfId="0" applyNumberFormat="1" applyFont="1" applyFill="1" applyAlignment="1" applyProtection="1">
      <alignment horizontal="right" vertical="center" wrapText="1"/>
      <protection/>
    </xf>
    <xf numFmtId="41" fontId="66" fillId="0" borderId="0" xfId="0" applyNumberFormat="1" applyFont="1" applyFill="1" applyAlignment="1" applyProtection="1">
      <alignment horizontal="right" vertical="center" wrapText="1"/>
      <protection/>
    </xf>
    <xf numFmtId="217" fontId="66" fillId="0" borderId="0" xfId="0" applyNumberFormat="1" applyFont="1" applyFill="1" applyAlignment="1" applyProtection="1">
      <alignment horizontal="right" vertical="center" wrapText="1"/>
      <protection/>
    </xf>
    <xf numFmtId="0" fontId="67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Alignment="1" applyProtection="1">
      <alignment horizontal="distributed" vertical="center" wrapText="1" indent="2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 locked="0"/>
    </xf>
    <xf numFmtId="41" fontId="65" fillId="0" borderId="0" xfId="0" applyNumberFormat="1" applyFont="1" applyFill="1" applyAlignment="1" applyProtection="1">
      <alignment horizontal="right" vertical="center" wrapText="1"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/>
    </xf>
    <xf numFmtId="217" fontId="70" fillId="0" borderId="0" xfId="0" applyNumberFormat="1" applyFont="1" applyFill="1" applyAlignment="1" applyProtection="1">
      <alignment horizontal="right" vertical="center" wrapText="1"/>
      <protection locked="0"/>
    </xf>
    <xf numFmtId="202" fontId="70" fillId="0" borderId="0" xfId="0" applyNumberFormat="1" applyFont="1" applyFill="1" applyAlignment="1" applyProtection="1">
      <alignment horizontal="right" vertical="center" wrapText="1"/>
      <protection locked="0"/>
    </xf>
    <xf numFmtId="213" fontId="66" fillId="0" borderId="0" xfId="0" applyNumberFormat="1" applyFont="1" applyFill="1" applyAlignment="1" applyProtection="1">
      <alignment horizontal="right" vertical="center" wrapText="1"/>
      <protection/>
    </xf>
    <xf numFmtId="213" fontId="70" fillId="0" borderId="0" xfId="0" applyNumberFormat="1" applyFont="1" applyFill="1" applyAlignment="1" applyProtection="1">
      <alignment horizontal="right" vertical="center" wrapText="1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Alignment="1" applyProtection="1">
      <alignment horizontal="right" vertical="center"/>
      <protection locked="0"/>
    </xf>
    <xf numFmtId="0" fontId="69" fillId="0" borderId="0" xfId="0" applyFont="1" applyFill="1" applyAlignment="1" applyProtection="1">
      <alignment horizontal="left"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right" vertical="center"/>
      <protection locked="0"/>
    </xf>
    <xf numFmtId="0" fontId="70" fillId="0" borderId="11" xfId="0" applyFont="1" applyFill="1" applyBorder="1" applyAlignment="1" applyProtection="1">
      <alignment horizontal="right" vertical="center"/>
      <protection locked="0"/>
    </xf>
    <xf numFmtId="0" fontId="68" fillId="0" borderId="12" xfId="0" applyFont="1" applyFill="1" applyBorder="1" applyAlignment="1" applyProtection="1">
      <alignment vertical="center"/>
      <protection locked="0"/>
    </xf>
    <xf numFmtId="0" fontId="68" fillId="0" borderId="13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vertical="center" wrapText="1"/>
      <protection locked="0"/>
    </xf>
    <xf numFmtId="0" fontId="68" fillId="0" borderId="11" xfId="0" applyFont="1" applyFill="1" applyBorder="1" applyAlignment="1" applyProtection="1">
      <alignment vertical="center"/>
      <protection locked="0"/>
    </xf>
    <xf numFmtId="0" fontId="68" fillId="0" borderId="16" xfId="0" applyFont="1" applyFill="1" applyBorder="1" applyAlignment="1" applyProtection="1">
      <alignment vertical="center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70" fillId="0" borderId="17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69" fillId="0" borderId="10" xfId="0" applyFont="1" applyFill="1" applyBorder="1" applyAlignment="1" applyProtection="1" quotePrefix="1">
      <alignment horizontal="distributed" vertical="center"/>
      <protection locked="0"/>
    </xf>
    <xf numFmtId="213" fontId="71" fillId="0" borderId="0" xfId="0" applyNumberFormat="1" applyFont="1" applyFill="1" applyAlignment="1" applyProtection="1">
      <alignment horizontal="right" vertical="center" wrapText="1"/>
      <protection locked="0"/>
    </xf>
    <xf numFmtId="202" fontId="71" fillId="0" borderId="0" xfId="0" applyNumberFormat="1" applyFont="1" applyFill="1" applyAlignment="1" applyProtection="1">
      <alignment horizontal="right" vertical="center" wrapText="1"/>
      <protection locked="0"/>
    </xf>
    <xf numFmtId="215" fontId="71" fillId="0" borderId="0" xfId="0" applyNumberFormat="1" applyFont="1" applyFill="1" applyAlignment="1" applyProtection="1">
      <alignment horizontal="right" vertical="center" wrapText="1"/>
      <protection locked="0"/>
    </xf>
    <xf numFmtId="0" fontId="71" fillId="0" borderId="0" xfId="0" applyNumberFormat="1" applyFont="1" applyFill="1" applyAlignment="1" applyProtection="1">
      <alignment horizontal="right" vertical="center" wrapText="1"/>
      <protection locked="0"/>
    </xf>
    <xf numFmtId="213" fontId="63" fillId="0" borderId="0" xfId="0" applyNumberFormat="1" applyFont="1" applyFill="1" applyAlignment="1" applyProtection="1">
      <alignment horizontal="right" vertical="center" wrapText="1"/>
      <protection locked="0"/>
    </xf>
    <xf numFmtId="202" fontId="63" fillId="0" borderId="0" xfId="0" applyNumberFormat="1" applyFont="1" applyFill="1" applyAlignment="1" applyProtection="1">
      <alignment horizontal="right" vertical="center" wrapText="1"/>
      <protection locked="0"/>
    </xf>
    <xf numFmtId="215" fontId="63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NumberFormat="1" applyFont="1" applyFill="1" applyAlignment="1" applyProtection="1">
      <alignment horizontal="right" vertical="center" wrapText="1"/>
      <protection locked="0"/>
    </xf>
    <xf numFmtId="220" fontId="63" fillId="0" borderId="0" xfId="0" applyNumberFormat="1" applyFont="1" applyFill="1" applyAlignment="1" applyProtection="1">
      <alignment horizontal="right" vertical="center" wrapText="1"/>
      <protection locked="0"/>
    </xf>
    <xf numFmtId="41" fontId="71" fillId="0" borderId="0" xfId="0" applyNumberFormat="1" applyFont="1" applyFill="1" applyAlignment="1" applyProtection="1">
      <alignment horizontal="right" vertical="center" wrapText="1"/>
      <protection locked="0"/>
    </xf>
    <xf numFmtId="43" fontId="63" fillId="0" borderId="0" xfId="0" applyNumberFormat="1" applyFont="1" applyFill="1" applyAlignment="1" applyProtection="1">
      <alignment horizontal="right" vertical="center" wrapText="1"/>
      <protection locked="0"/>
    </xf>
    <xf numFmtId="183" fontId="63" fillId="0" borderId="0" xfId="0" applyNumberFormat="1" applyFont="1" applyFill="1" applyAlignment="1" applyProtection="1">
      <alignment horizontal="right" vertical="center" wrapText="1"/>
      <protection locked="0"/>
    </xf>
    <xf numFmtId="213" fontId="72" fillId="0" borderId="0" xfId="0" applyNumberFormat="1" applyFont="1" applyFill="1" applyAlignment="1" applyProtection="1">
      <alignment horizontal="right" vertical="center" wrapText="1"/>
      <protection/>
    </xf>
    <xf numFmtId="215" fontId="72" fillId="0" borderId="0" xfId="0" applyNumberFormat="1" applyFont="1" applyFill="1" applyAlignment="1" applyProtection="1">
      <alignment horizontal="right" vertical="center" wrapText="1"/>
      <protection/>
    </xf>
    <xf numFmtId="0" fontId="73" fillId="0" borderId="0" xfId="0" applyFont="1" applyFill="1" applyAlignment="1" applyProtection="1">
      <alignment vertical="center"/>
      <protection locked="0"/>
    </xf>
    <xf numFmtId="2" fontId="71" fillId="0" borderId="0" xfId="0" applyNumberFormat="1" applyFont="1" applyFill="1" applyAlignment="1" applyProtection="1">
      <alignment horizontal="right" vertical="center" wrapText="1"/>
      <protection/>
    </xf>
    <xf numFmtId="41" fontId="71" fillId="0" borderId="0" xfId="0" applyNumberFormat="1" applyFont="1" applyFill="1" applyAlignment="1" applyProtection="1">
      <alignment horizontal="right" vertical="center" wrapText="1"/>
      <protection/>
    </xf>
    <xf numFmtId="224" fontId="71" fillId="0" borderId="0" xfId="0" applyNumberFormat="1" applyFont="1" applyFill="1" applyAlignment="1" applyProtection="1">
      <alignment horizontal="right" vertical="center" wrapText="1"/>
      <protection locked="0"/>
    </xf>
    <xf numFmtId="41" fontId="72" fillId="0" borderId="0" xfId="0" applyNumberFormat="1" applyFont="1" applyFill="1" applyAlignment="1" applyProtection="1">
      <alignment horizontal="right" vertical="center" wrapText="1"/>
      <protection/>
    </xf>
    <xf numFmtId="2" fontId="71" fillId="0" borderId="0" xfId="0" applyNumberFormat="1" applyFont="1" applyFill="1" applyAlignment="1" applyProtection="1">
      <alignment horizontal="right" vertical="center" wrapText="1"/>
      <protection locked="0"/>
    </xf>
    <xf numFmtId="0" fontId="70" fillId="0" borderId="11" xfId="0" applyFont="1" applyFill="1" applyBorder="1" applyAlignment="1" applyProtection="1">
      <alignment horizontal="justify" vertical="center" wrapText="1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208" fontId="71" fillId="0" borderId="11" xfId="0" applyNumberFormat="1" applyFont="1" applyFill="1" applyBorder="1" applyAlignment="1" applyProtection="1">
      <alignment vertical="center"/>
      <protection locked="0"/>
    </xf>
    <xf numFmtId="0" fontId="68" fillId="0" borderId="0" xfId="0" applyFont="1" applyFill="1" applyAlignment="1" applyProtection="1">
      <alignment/>
      <protection locked="0"/>
    </xf>
    <xf numFmtId="208" fontId="68" fillId="0" borderId="0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Fill="1" applyAlignment="1" applyProtection="1">
      <alignment horizontal="justify" vertical="center"/>
      <protection locked="0"/>
    </xf>
    <xf numFmtId="0" fontId="69" fillId="0" borderId="0" xfId="0" applyFont="1" applyFill="1" applyAlignment="1" applyProtection="1">
      <alignment horizontal="right" vertical="center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68" fillId="0" borderId="15" xfId="0" applyFont="1" applyFill="1" applyBorder="1" applyAlignment="1" applyProtection="1">
      <alignment vertical="center"/>
      <protection locked="0"/>
    </xf>
    <xf numFmtId="0" fontId="68" fillId="0" borderId="11" xfId="0" applyFont="1" applyFill="1" applyBorder="1" applyAlignment="1" applyProtection="1">
      <alignment vertical="center" wrapText="1"/>
      <protection locked="0"/>
    </xf>
    <xf numFmtId="212" fontId="70" fillId="0" borderId="0" xfId="0" applyNumberFormat="1" applyFont="1" applyFill="1" applyAlignment="1" applyProtection="1">
      <alignment horizontal="right" vertical="center" wrapText="1"/>
      <protection locked="0"/>
    </xf>
    <xf numFmtId="212" fontId="65" fillId="0" borderId="0" xfId="0" applyNumberFormat="1" applyFont="1" applyFill="1" applyAlignment="1" applyProtection="1">
      <alignment horizontal="right" vertical="center" wrapText="1"/>
      <protection locked="0"/>
    </xf>
    <xf numFmtId="202" fontId="65" fillId="0" borderId="0" xfId="0" applyNumberFormat="1" applyFont="1" applyFill="1" applyAlignment="1" applyProtection="1">
      <alignment horizontal="right" vertical="center" wrapText="1"/>
      <protection locked="0"/>
    </xf>
    <xf numFmtId="0" fontId="70" fillId="0" borderId="11" xfId="0" applyFont="1" applyFill="1" applyBorder="1" applyAlignment="1" applyProtection="1">
      <alignment vertical="center"/>
      <protection locked="0"/>
    </xf>
    <xf numFmtId="208" fontId="70" fillId="0" borderId="11" xfId="0" applyNumberFormat="1" applyFont="1" applyFill="1" applyBorder="1" applyAlignment="1" applyProtection="1">
      <alignment vertical="center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227" fontId="65" fillId="0" borderId="0" xfId="0" applyNumberFormat="1" applyFont="1" applyFill="1" applyAlignment="1" applyProtection="1">
      <alignment horizontal="right" vertical="center" wrapText="1"/>
      <protection locked="0"/>
    </xf>
    <xf numFmtId="224" fontId="63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 wrapText="1" indent="1"/>
      <protection locked="0"/>
    </xf>
    <xf numFmtId="192" fontId="65" fillId="0" borderId="0" xfId="0" applyNumberFormat="1" applyFont="1" applyFill="1" applyAlignment="1" applyProtection="1">
      <alignment horizontal="right" vertical="center" wrapText="1"/>
      <protection/>
    </xf>
    <xf numFmtId="230" fontId="65" fillId="0" borderId="0" xfId="0" applyNumberFormat="1" applyFont="1" applyFill="1" applyAlignment="1" applyProtection="1">
      <alignment horizontal="right" vertical="center" wrapText="1"/>
      <protection/>
    </xf>
    <xf numFmtId="0" fontId="70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justify" vertical="center" wrapText="1"/>
      <protection locked="0"/>
    </xf>
    <xf numFmtId="0" fontId="62" fillId="0" borderId="13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Border="1" applyAlignment="1" applyProtection="1">
      <alignment horizontal="justify" vertical="center" wrapText="1"/>
      <protection locked="0"/>
    </xf>
    <xf numFmtId="0" fontId="64" fillId="0" borderId="10" xfId="0" applyFont="1" applyFill="1" applyBorder="1" applyAlignment="1" applyProtection="1">
      <alignment horizontal="justify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 indent="2"/>
      <protection locked="0"/>
    </xf>
    <xf numFmtId="0" fontId="74" fillId="0" borderId="10" xfId="0" applyFont="1" applyFill="1" applyBorder="1" applyAlignment="1" applyProtection="1">
      <alignment horizontal="distributed" vertical="center" wrapText="1" indent="2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9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 locked="0"/>
    </xf>
    <xf numFmtId="0" fontId="69" fillId="0" borderId="19" xfId="0" applyFont="1" applyFill="1" applyBorder="1" applyAlignment="1" applyProtection="1">
      <alignment horizontal="distributed" vertical="center" wrapText="1"/>
      <protection locked="0"/>
    </xf>
    <xf numFmtId="0" fontId="69" fillId="0" borderId="12" xfId="0" applyFont="1" applyFill="1" applyBorder="1" applyAlignment="1" applyProtection="1">
      <alignment horizontal="distributed" vertical="center" wrapText="1"/>
      <protection locked="0"/>
    </xf>
    <xf numFmtId="0" fontId="69" fillId="0" borderId="13" xfId="0" applyFont="1" applyFill="1" applyBorder="1" applyAlignment="1" applyProtection="1">
      <alignment horizontal="distributed" vertical="center" wrapText="1"/>
      <protection locked="0"/>
    </xf>
    <xf numFmtId="0" fontId="75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70" fillId="0" borderId="12" xfId="0" applyFont="1" applyFill="1" applyBorder="1" applyAlignment="1" applyProtection="1">
      <alignment horizontal="center" vertical="center" wrapText="1"/>
      <protection locked="0"/>
    </xf>
    <xf numFmtId="0" fontId="70" fillId="0" borderId="20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 applyProtection="1">
      <alignment/>
      <protection locked="0"/>
    </xf>
    <xf numFmtId="0" fontId="69" fillId="0" borderId="21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9" fillId="0" borderId="2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horizontal="distributed" vertical="center" wrapText="1" indent="1"/>
      <protection locked="0"/>
    </xf>
    <xf numFmtId="0" fontId="79" fillId="0" borderId="10" xfId="0" applyFont="1" applyFill="1" applyBorder="1" applyAlignment="1" applyProtection="1">
      <alignment horizontal="distributed" vertical="center" wrapText="1" indent="1"/>
      <protection locked="0"/>
    </xf>
    <xf numFmtId="0" fontId="80" fillId="0" borderId="0" xfId="0" applyFont="1" applyFill="1" applyAlignment="1" applyProtection="1">
      <alignment horizontal="center" vertical="center"/>
      <protection locked="0"/>
    </xf>
    <xf numFmtId="224" fontId="72" fillId="0" borderId="0" xfId="0" applyNumberFormat="1" applyFont="1" applyFill="1" applyAlignment="1" applyProtection="1">
      <alignment horizontal="right" vertical="center" wrapText="1"/>
      <protection/>
    </xf>
    <xf numFmtId="224" fontId="66" fillId="0" borderId="0" xfId="0" applyNumberFormat="1" applyFont="1" applyFill="1" applyAlignment="1" applyProtection="1">
      <alignment horizontal="right" vertical="center" wrapText="1"/>
      <protection/>
    </xf>
    <xf numFmtId="224" fontId="70" fillId="0" borderId="0" xfId="0" applyNumberFormat="1" applyFont="1" applyFill="1" applyAlignment="1" applyProtection="1">
      <alignment horizontal="righ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view="pageBreakPreview" zoomScaleNormal="110" zoomScaleSheetLayoutView="100" zoomScalePageLayoutView="0" workbookViewId="0" topLeftCell="A14">
      <selection activeCell="U32" sqref="U32"/>
    </sheetView>
  </sheetViews>
  <sheetFormatPr defaultColWidth="9.00390625" defaultRowHeight="16.5"/>
  <cols>
    <col min="1" max="1" width="13.50390625" style="69" customWidth="1"/>
    <col min="2" max="2" width="6.625" style="69" customWidth="1"/>
    <col min="3" max="3" width="6.875" style="69" customWidth="1"/>
    <col min="4" max="4" width="7.625" style="69" customWidth="1"/>
    <col min="5" max="5" width="6.125" style="69" customWidth="1"/>
    <col min="6" max="6" width="6.375" style="69" customWidth="1"/>
    <col min="7" max="7" width="7.625" style="69" customWidth="1"/>
    <col min="8" max="8" width="5.75390625" style="69" customWidth="1"/>
    <col min="9" max="9" width="5.875" style="69" customWidth="1"/>
    <col min="10" max="10" width="6.875" style="69" customWidth="1"/>
    <col min="11" max="12" width="5.875" style="69" customWidth="1"/>
    <col min="13" max="13" width="7.625" style="69" customWidth="1"/>
    <col min="14" max="14" width="6.00390625" style="69" customWidth="1"/>
    <col min="15" max="15" width="6.25390625" style="69" customWidth="1"/>
    <col min="16" max="16" width="7.625" style="69" customWidth="1"/>
    <col min="17" max="17" width="6.00390625" style="69" customWidth="1"/>
    <col min="18" max="18" width="6.125" style="69" customWidth="1"/>
    <col min="19" max="19" width="7.625" style="69" customWidth="1"/>
    <col min="20" max="20" width="6.00390625" style="69" customWidth="1"/>
    <col min="21" max="21" width="6.125" style="69" customWidth="1"/>
    <col min="22" max="22" width="7.625" style="69" customWidth="1"/>
    <col min="23" max="23" width="6.125" style="69" customWidth="1"/>
    <col min="24" max="24" width="16.00390625" style="13" customWidth="1"/>
    <col min="25" max="25" width="7.625" style="13" customWidth="1"/>
    <col min="26" max="27" width="7.875" style="13" customWidth="1"/>
    <col min="28" max="28" width="7.75390625" style="13" customWidth="1"/>
    <col min="29" max="29" width="8.00390625" style="13" customWidth="1"/>
    <col min="30" max="30" width="8.375" style="13" customWidth="1"/>
    <col min="31" max="31" width="7.875" style="13" customWidth="1"/>
    <col min="32" max="32" width="7.75390625" style="13" customWidth="1"/>
    <col min="33" max="33" width="7.875" style="13" customWidth="1"/>
    <col min="34" max="34" width="6.875" style="13" customWidth="1"/>
    <col min="35" max="35" width="7.25390625" style="13" customWidth="1"/>
    <col min="36" max="36" width="7.75390625" style="13" customWidth="1"/>
    <col min="37" max="37" width="6.875" style="13" customWidth="1"/>
    <col min="38" max="38" width="6.75390625" style="13" customWidth="1"/>
    <col min="39" max="40" width="7.00390625" style="13" customWidth="1"/>
    <col min="41" max="41" width="7.25390625" style="13" customWidth="1"/>
    <col min="42" max="42" width="7.75390625" style="13" customWidth="1"/>
    <col min="43" max="43" width="6.75390625" style="13" customWidth="1"/>
    <col min="44" max="16384" width="9.00390625" style="69" customWidth="1"/>
  </cols>
  <sheetData>
    <row r="1" spans="1:43" s="23" customFormat="1" ht="10.5" customHeight="1">
      <c r="A1" s="23" t="s">
        <v>45</v>
      </c>
      <c r="W1" s="24" t="s">
        <v>46</v>
      </c>
      <c r="X1" s="23" t="s">
        <v>71</v>
      </c>
      <c r="AQ1" s="24" t="s">
        <v>72</v>
      </c>
    </row>
    <row r="2" spans="1:43" s="13" customFormat="1" ht="21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 t="s">
        <v>27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0" t="s">
        <v>73</v>
      </c>
      <c r="Y2" s="110"/>
      <c r="Z2" s="110"/>
      <c r="AA2" s="110"/>
      <c r="AB2" s="110"/>
      <c r="AC2" s="110"/>
      <c r="AD2" s="110"/>
      <c r="AE2" s="110"/>
      <c r="AF2" s="110"/>
      <c r="AG2" s="111" t="s">
        <v>28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="13" customFormat="1" ht="9.75" customHeight="1"/>
    <row r="4" spans="1:43" s="13" customFormat="1" ht="19.5" customHeight="1">
      <c r="A4" s="124" t="s">
        <v>41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 t="s">
        <v>10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2" t="s">
        <v>74</v>
      </c>
      <c r="Y4" s="112"/>
      <c r="Z4" s="112"/>
      <c r="AA4" s="112"/>
      <c r="AB4" s="112"/>
      <c r="AC4" s="112"/>
      <c r="AD4" s="112"/>
      <c r="AE4" s="112"/>
      <c r="AF4" s="112"/>
      <c r="AG4" s="113" t="s">
        <v>10</v>
      </c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="13" customFormat="1" ht="9.75" customHeight="1"/>
    <row r="6" spans="1:41" s="13" customFormat="1" ht="12" customHeight="1">
      <c r="A6" s="25" t="s">
        <v>48</v>
      </c>
      <c r="B6" s="25"/>
      <c r="T6" s="25" t="s">
        <v>37</v>
      </c>
      <c r="U6" s="25"/>
      <c r="X6" s="25" t="s">
        <v>48</v>
      </c>
      <c r="AG6" s="71"/>
      <c r="AN6" s="25"/>
      <c r="AO6" s="25" t="s">
        <v>35</v>
      </c>
    </row>
    <row r="7" spans="1:43" s="13" customFormat="1" ht="12" customHeight="1">
      <c r="A7" s="25" t="s">
        <v>49</v>
      </c>
      <c r="B7" s="25"/>
      <c r="T7" s="25" t="s">
        <v>36</v>
      </c>
      <c r="U7" s="26"/>
      <c r="V7" s="26"/>
      <c r="W7" s="26"/>
      <c r="X7" s="25" t="s">
        <v>49</v>
      </c>
      <c r="AG7" s="71"/>
      <c r="AN7" s="72" t="s">
        <v>33</v>
      </c>
      <c r="AO7" s="26" t="s">
        <v>34</v>
      </c>
      <c r="AP7" s="26"/>
      <c r="AQ7" s="26"/>
    </row>
    <row r="8" spans="1:43" s="13" customFormat="1" ht="12" customHeight="1">
      <c r="A8" s="25" t="s">
        <v>50</v>
      </c>
      <c r="B8" s="25"/>
      <c r="U8" s="27"/>
      <c r="V8" s="27"/>
      <c r="W8" s="28" t="s">
        <v>32</v>
      </c>
      <c r="X8" s="25" t="s">
        <v>50</v>
      </c>
      <c r="AH8" s="26"/>
      <c r="AO8" s="27"/>
      <c r="AP8" s="27"/>
      <c r="AQ8" s="28" t="s">
        <v>32</v>
      </c>
    </row>
    <row r="9" spans="1:43" s="13" customFormat="1" ht="1.5" customHeight="1">
      <c r="A9" s="25"/>
      <c r="B9" s="25"/>
      <c r="T9" s="23"/>
      <c r="U9" s="29"/>
      <c r="V9" s="29"/>
      <c r="W9" s="29"/>
      <c r="X9" s="25"/>
      <c r="AH9" s="26"/>
      <c r="AO9" s="27"/>
      <c r="AP9" s="27"/>
      <c r="AQ9" s="27"/>
    </row>
    <row r="10" spans="1:43" s="13" customFormat="1" ht="15.75" customHeight="1">
      <c r="A10" s="30"/>
      <c r="B10" s="31"/>
      <c r="C10" s="104" t="s">
        <v>51</v>
      </c>
      <c r="D10" s="106"/>
      <c r="E10" s="105"/>
      <c r="F10" s="120" t="s">
        <v>52</v>
      </c>
      <c r="G10" s="121"/>
      <c r="H10" s="121"/>
      <c r="I10" s="121"/>
      <c r="J10" s="121"/>
      <c r="K10" s="121"/>
      <c r="L10" s="116" t="s">
        <v>11</v>
      </c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30"/>
      <c r="Y10" s="31"/>
      <c r="Z10" s="114" t="s">
        <v>98</v>
      </c>
      <c r="AA10" s="106"/>
      <c r="AB10" s="105"/>
      <c r="AC10" s="104" t="s">
        <v>75</v>
      </c>
      <c r="AD10" s="106"/>
      <c r="AE10" s="106"/>
      <c r="AF10" s="106"/>
      <c r="AG10" s="115" t="s">
        <v>21</v>
      </c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</row>
    <row r="11" spans="1:43" s="13" customFormat="1" ht="15.75" customHeight="1">
      <c r="A11" s="101" t="s">
        <v>53</v>
      </c>
      <c r="B11" s="102"/>
      <c r="C11" s="118"/>
      <c r="D11" s="119"/>
      <c r="E11" s="102"/>
      <c r="F11" s="104" t="s">
        <v>54</v>
      </c>
      <c r="G11" s="106"/>
      <c r="H11" s="105"/>
      <c r="I11" s="104" t="s">
        <v>55</v>
      </c>
      <c r="J11" s="106"/>
      <c r="K11" s="105"/>
      <c r="L11" s="108" t="s">
        <v>56</v>
      </c>
      <c r="M11" s="108"/>
      <c r="N11" s="109"/>
      <c r="O11" s="107" t="s">
        <v>57</v>
      </c>
      <c r="P11" s="108"/>
      <c r="Q11" s="109"/>
      <c r="R11" s="107" t="s">
        <v>58</v>
      </c>
      <c r="S11" s="108"/>
      <c r="T11" s="109"/>
      <c r="U11" s="107" t="s">
        <v>59</v>
      </c>
      <c r="V11" s="108"/>
      <c r="W11" s="109"/>
      <c r="X11" s="101"/>
      <c r="Y11" s="102"/>
      <c r="Z11" s="104" t="s">
        <v>76</v>
      </c>
      <c r="AA11" s="106"/>
      <c r="AB11" s="105"/>
      <c r="AC11" s="104" t="s">
        <v>77</v>
      </c>
      <c r="AD11" s="106"/>
      <c r="AE11" s="105"/>
      <c r="AF11" s="87" t="s">
        <v>78</v>
      </c>
      <c r="AG11" s="106" t="s">
        <v>79</v>
      </c>
      <c r="AH11" s="105"/>
      <c r="AI11" s="107" t="s">
        <v>80</v>
      </c>
      <c r="AJ11" s="108"/>
      <c r="AK11" s="109"/>
      <c r="AL11" s="107" t="s">
        <v>81</v>
      </c>
      <c r="AM11" s="108"/>
      <c r="AN11" s="109"/>
      <c r="AO11" s="107" t="s">
        <v>82</v>
      </c>
      <c r="AP11" s="108"/>
      <c r="AQ11" s="108"/>
    </row>
    <row r="12" spans="1:43" s="13" customFormat="1" ht="15" customHeight="1">
      <c r="A12" s="101"/>
      <c r="B12" s="102"/>
      <c r="C12" s="93" t="s">
        <v>1</v>
      </c>
      <c r="D12" s="94"/>
      <c r="E12" s="103"/>
      <c r="F12" s="93" t="s">
        <v>3</v>
      </c>
      <c r="G12" s="94"/>
      <c r="H12" s="103"/>
      <c r="I12" s="93" t="s">
        <v>5</v>
      </c>
      <c r="J12" s="94"/>
      <c r="K12" s="103"/>
      <c r="L12" s="94" t="s">
        <v>11</v>
      </c>
      <c r="M12" s="94"/>
      <c r="N12" s="103"/>
      <c r="O12" s="93" t="s">
        <v>12</v>
      </c>
      <c r="P12" s="94"/>
      <c r="Q12" s="103"/>
      <c r="R12" s="93" t="s">
        <v>13</v>
      </c>
      <c r="S12" s="94"/>
      <c r="T12" s="103"/>
      <c r="U12" s="93" t="s">
        <v>14</v>
      </c>
      <c r="V12" s="94"/>
      <c r="W12" s="103"/>
      <c r="Y12" s="73"/>
      <c r="Z12" s="94" t="s">
        <v>15</v>
      </c>
      <c r="AA12" s="94"/>
      <c r="AB12" s="103"/>
      <c r="AC12" s="93" t="s">
        <v>3</v>
      </c>
      <c r="AD12" s="94"/>
      <c r="AE12" s="103"/>
      <c r="AF12" s="74" t="s">
        <v>16</v>
      </c>
      <c r="AG12" s="94" t="s">
        <v>17</v>
      </c>
      <c r="AH12" s="103"/>
      <c r="AI12" s="93" t="s">
        <v>18</v>
      </c>
      <c r="AJ12" s="94"/>
      <c r="AK12" s="103"/>
      <c r="AL12" s="93" t="s">
        <v>19</v>
      </c>
      <c r="AM12" s="94"/>
      <c r="AN12" s="103"/>
      <c r="AO12" s="93" t="s">
        <v>20</v>
      </c>
      <c r="AP12" s="94"/>
      <c r="AQ12" s="94"/>
    </row>
    <row r="13" spans="1:43" s="13" customFormat="1" ht="15.75" customHeight="1">
      <c r="A13" s="101"/>
      <c r="B13" s="102"/>
      <c r="C13" s="33" t="s">
        <v>60</v>
      </c>
      <c r="D13" s="104" t="s">
        <v>61</v>
      </c>
      <c r="E13" s="105"/>
      <c r="F13" s="33" t="s">
        <v>62</v>
      </c>
      <c r="G13" s="104" t="s">
        <v>61</v>
      </c>
      <c r="H13" s="105"/>
      <c r="I13" s="34" t="s">
        <v>62</v>
      </c>
      <c r="J13" s="104" t="s">
        <v>61</v>
      </c>
      <c r="K13" s="105"/>
      <c r="L13" s="33" t="s">
        <v>63</v>
      </c>
      <c r="M13" s="104" t="s">
        <v>61</v>
      </c>
      <c r="N13" s="105"/>
      <c r="O13" s="33" t="s">
        <v>63</v>
      </c>
      <c r="P13" s="104" t="s">
        <v>61</v>
      </c>
      <c r="Q13" s="105"/>
      <c r="R13" s="33" t="s">
        <v>63</v>
      </c>
      <c r="S13" s="104" t="s">
        <v>61</v>
      </c>
      <c r="T13" s="105"/>
      <c r="U13" s="34" t="s">
        <v>63</v>
      </c>
      <c r="V13" s="104" t="s">
        <v>61</v>
      </c>
      <c r="W13" s="105"/>
      <c r="X13" s="39"/>
      <c r="Y13" s="73"/>
      <c r="Z13" s="84" t="s">
        <v>63</v>
      </c>
      <c r="AA13" s="104" t="s">
        <v>61</v>
      </c>
      <c r="AB13" s="105"/>
      <c r="AC13" s="34" t="s">
        <v>63</v>
      </c>
      <c r="AD13" s="104" t="s">
        <v>61</v>
      </c>
      <c r="AE13" s="105"/>
      <c r="AF13" s="34" t="s">
        <v>63</v>
      </c>
      <c r="AG13" s="106" t="s">
        <v>61</v>
      </c>
      <c r="AH13" s="105"/>
      <c r="AI13" s="84" t="s">
        <v>63</v>
      </c>
      <c r="AJ13" s="104" t="s">
        <v>61</v>
      </c>
      <c r="AK13" s="105"/>
      <c r="AL13" s="84" t="s">
        <v>63</v>
      </c>
      <c r="AM13" s="104" t="s">
        <v>61</v>
      </c>
      <c r="AN13" s="105"/>
      <c r="AO13" s="84" t="s">
        <v>63</v>
      </c>
      <c r="AP13" s="104" t="s">
        <v>61</v>
      </c>
      <c r="AQ13" s="106"/>
    </row>
    <row r="14" spans="1:43" s="13" customFormat="1" ht="15" customHeight="1">
      <c r="A14" s="101" t="s">
        <v>42</v>
      </c>
      <c r="B14" s="102"/>
      <c r="C14" s="35"/>
      <c r="D14" s="93" t="s">
        <v>6</v>
      </c>
      <c r="E14" s="103"/>
      <c r="F14" s="35"/>
      <c r="G14" s="93" t="s">
        <v>6</v>
      </c>
      <c r="H14" s="103"/>
      <c r="I14" s="36"/>
      <c r="J14" s="93" t="s">
        <v>6</v>
      </c>
      <c r="K14" s="103"/>
      <c r="L14" s="37"/>
      <c r="M14" s="93" t="s">
        <v>6</v>
      </c>
      <c r="N14" s="103"/>
      <c r="O14" s="37"/>
      <c r="P14" s="93" t="s">
        <v>6</v>
      </c>
      <c r="Q14" s="103"/>
      <c r="R14" s="37"/>
      <c r="S14" s="93" t="s">
        <v>6</v>
      </c>
      <c r="T14" s="103"/>
      <c r="U14" s="38"/>
      <c r="V14" s="93" t="s">
        <v>6</v>
      </c>
      <c r="W14" s="103"/>
      <c r="X14" s="101" t="s">
        <v>42</v>
      </c>
      <c r="Y14" s="102"/>
      <c r="Z14" s="37"/>
      <c r="AA14" s="93" t="s">
        <v>6</v>
      </c>
      <c r="AB14" s="103"/>
      <c r="AC14" s="38"/>
      <c r="AD14" s="93" t="s">
        <v>6</v>
      </c>
      <c r="AE14" s="103"/>
      <c r="AF14" s="38"/>
      <c r="AG14" s="94" t="s">
        <v>6</v>
      </c>
      <c r="AH14" s="103"/>
      <c r="AI14" s="37"/>
      <c r="AJ14" s="93" t="s">
        <v>6</v>
      </c>
      <c r="AK14" s="103"/>
      <c r="AL14" s="37"/>
      <c r="AM14" s="93" t="s">
        <v>6</v>
      </c>
      <c r="AN14" s="103"/>
      <c r="AO14" s="37"/>
      <c r="AP14" s="93" t="s">
        <v>6</v>
      </c>
      <c r="AQ14" s="94"/>
    </row>
    <row r="15" spans="1:43" s="13" customFormat="1" ht="15.75" customHeight="1">
      <c r="A15" s="101"/>
      <c r="B15" s="102"/>
      <c r="C15" s="37"/>
      <c r="D15" s="35" t="s">
        <v>64</v>
      </c>
      <c r="E15" s="33" t="s">
        <v>65</v>
      </c>
      <c r="F15" s="37"/>
      <c r="G15" s="35" t="s">
        <v>64</v>
      </c>
      <c r="H15" s="33" t="s">
        <v>66</v>
      </c>
      <c r="I15" s="38"/>
      <c r="J15" s="35" t="s">
        <v>64</v>
      </c>
      <c r="K15" s="33" t="s">
        <v>65</v>
      </c>
      <c r="L15" s="37"/>
      <c r="M15" s="35" t="s">
        <v>64</v>
      </c>
      <c r="N15" s="35" t="s">
        <v>67</v>
      </c>
      <c r="O15" s="37"/>
      <c r="P15" s="35" t="s">
        <v>64</v>
      </c>
      <c r="Q15" s="33" t="s">
        <v>67</v>
      </c>
      <c r="R15" s="37"/>
      <c r="S15" s="35" t="s">
        <v>64</v>
      </c>
      <c r="T15" s="33" t="s">
        <v>67</v>
      </c>
      <c r="U15" s="38"/>
      <c r="V15" s="35" t="s">
        <v>64</v>
      </c>
      <c r="W15" s="35" t="s">
        <v>67</v>
      </c>
      <c r="X15" s="101"/>
      <c r="Y15" s="102"/>
      <c r="Z15" s="75"/>
      <c r="AA15" s="86" t="s">
        <v>64</v>
      </c>
      <c r="AB15" s="84" t="s">
        <v>67</v>
      </c>
      <c r="AC15" s="75"/>
      <c r="AD15" s="86" t="s">
        <v>64</v>
      </c>
      <c r="AE15" s="84" t="s">
        <v>67</v>
      </c>
      <c r="AF15" s="75"/>
      <c r="AG15" s="84" t="s">
        <v>64</v>
      </c>
      <c r="AH15" s="84" t="s">
        <v>67</v>
      </c>
      <c r="AI15" s="75"/>
      <c r="AJ15" s="86" t="s">
        <v>64</v>
      </c>
      <c r="AK15" s="84" t="s">
        <v>67</v>
      </c>
      <c r="AL15" s="75"/>
      <c r="AM15" s="86" t="s">
        <v>64</v>
      </c>
      <c r="AN15" s="84" t="s">
        <v>67</v>
      </c>
      <c r="AO15" s="75"/>
      <c r="AP15" s="86" t="s">
        <v>64</v>
      </c>
      <c r="AQ15" s="87" t="s">
        <v>67</v>
      </c>
    </row>
    <row r="16" spans="1:43" s="13" customFormat="1" ht="15" customHeight="1">
      <c r="A16" s="40"/>
      <c r="B16" s="41"/>
      <c r="C16" s="42" t="s">
        <v>0</v>
      </c>
      <c r="D16" s="42" t="s">
        <v>7</v>
      </c>
      <c r="E16" s="42" t="s">
        <v>4</v>
      </c>
      <c r="F16" s="42" t="s">
        <v>0</v>
      </c>
      <c r="G16" s="42" t="s">
        <v>7</v>
      </c>
      <c r="H16" s="42" t="s">
        <v>4</v>
      </c>
      <c r="I16" s="43" t="s">
        <v>0</v>
      </c>
      <c r="J16" s="42" t="s">
        <v>7</v>
      </c>
      <c r="K16" s="42" t="s">
        <v>4</v>
      </c>
      <c r="L16" s="42" t="s">
        <v>0</v>
      </c>
      <c r="M16" s="42" t="s">
        <v>7</v>
      </c>
      <c r="N16" s="42" t="s">
        <v>4</v>
      </c>
      <c r="O16" s="42" t="s">
        <v>0</v>
      </c>
      <c r="P16" s="42" t="s">
        <v>7</v>
      </c>
      <c r="Q16" s="42" t="s">
        <v>4</v>
      </c>
      <c r="R16" s="42" t="s">
        <v>0</v>
      </c>
      <c r="S16" s="42" t="s">
        <v>7</v>
      </c>
      <c r="T16" s="42" t="s">
        <v>4</v>
      </c>
      <c r="U16" s="43" t="s">
        <v>0</v>
      </c>
      <c r="V16" s="42" t="s">
        <v>7</v>
      </c>
      <c r="W16" s="42" t="s">
        <v>4</v>
      </c>
      <c r="X16" s="76"/>
      <c r="Y16" s="41"/>
      <c r="Z16" s="43" t="s">
        <v>0</v>
      </c>
      <c r="AA16" s="83" t="s">
        <v>7</v>
      </c>
      <c r="AB16" s="83" t="s">
        <v>4</v>
      </c>
      <c r="AC16" s="43" t="s">
        <v>0</v>
      </c>
      <c r="AD16" s="83" t="s">
        <v>7</v>
      </c>
      <c r="AE16" s="83" t="s">
        <v>4</v>
      </c>
      <c r="AF16" s="43" t="s">
        <v>0</v>
      </c>
      <c r="AG16" s="83" t="s">
        <v>7</v>
      </c>
      <c r="AH16" s="83" t="s">
        <v>4</v>
      </c>
      <c r="AI16" s="43" t="s">
        <v>0</v>
      </c>
      <c r="AJ16" s="83" t="s">
        <v>7</v>
      </c>
      <c r="AK16" s="83" t="s">
        <v>4</v>
      </c>
      <c r="AL16" s="43" t="s">
        <v>0</v>
      </c>
      <c r="AM16" s="83" t="s">
        <v>7</v>
      </c>
      <c r="AN16" s="83" t="s">
        <v>4</v>
      </c>
      <c r="AO16" s="43" t="s">
        <v>0</v>
      </c>
      <c r="AP16" s="83" t="s">
        <v>7</v>
      </c>
      <c r="AQ16" s="82" t="s">
        <v>4</v>
      </c>
    </row>
    <row r="17" spans="1:25" s="13" customFormat="1" ht="25.5" customHeight="1" hidden="1">
      <c r="A17" s="95" t="s">
        <v>68</v>
      </c>
      <c r="B17" s="117"/>
      <c r="C17" s="12"/>
      <c r="D17" s="12"/>
      <c r="E17" s="12"/>
      <c r="F17" s="12"/>
      <c r="G17" s="12"/>
      <c r="H17" s="12"/>
      <c r="I17" s="12"/>
      <c r="J17" s="12"/>
      <c r="K17" s="12"/>
      <c r="L17" s="44"/>
      <c r="X17" s="95" t="s">
        <v>68</v>
      </c>
      <c r="Y17" s="96"/>
    </row>
    <row r="18" spans="1:43" s="13" customFormat="1" ht="25.5" customHeight="1" hidden="1">
      <c r="A18" s="32" t="s">
        <v>69</v>
      </c>
      <c r="B18" s="45" t="s">
        <v>2</v>
      </c>
      <c r="C18" s="46" t="e">
        <f>SUM(F18+#REF!)</f>
        <v>#REF!</v>
      </c>
      <c r="D18" s="47" t="e">
        <f>SUM(G18+#REF!)</f>
        <v>#REF!</v>
      </c>
      <c r="E18" s="47" t="e">
        <f>SUM(H18+#REF!)</f>
        <v>#REF!</v>
      </c>
      <c r="F18" s="46" t="e">
        <f>SUM(I18+L18+O18+R18+U18+#REF!)</f>
        <v>#REF!</v>
      </c>
      <c r="G18" s="47" t="e">
        <f>SUM(J18+M18+P18+S18+V18+#REF!)</f>
        <v>#REF!</v>
      </c>
      <c r="H18" s="47" t="e">
        <f>SUM(K18+N18+Q18+T18+W18+#REF!)</f>
        <v>#REF!</v>
      </c>
      <c r="I18" s="48">
        <v>0</v>
      </c>
      <c r="J18" s="48">
        <v>0</v>
      </c>
      <c r="K18" s="48">
        <v>0</v>
      </c>
      <c r="L18" s="49">
        <v>27.44</v>
      </c>
      <c r="M18" s="47">
        <v>41606</v>
      </c>
      <c r="N18" s="49">
        <v>50</v>
      </c>
      <c r="O18" s="49">
        <v>149.03</v>
      </c>
      <c r="P18" s="47">
        <v>484518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85" t="s">
        <v>83</v>
      </c>
      <c r="Y18" s="45" t="s">
        <v>2</v>
      </c>
      <c r="Z18" s="16">
        <v>0</v>
      </c>
      <c r="AA18" s="16">
        <v>0</v>
      </c>
      <c r="AB18" s="16">
        <v>0</v>
      </c>
      <c r="AC18" s="77">
        <f>SUM(AF18,AI18,AL18,AO18)</f>
        <v>113.05000000000001</v>
      </c>
      <c r="AD18" s="20">
        <f>SUM(AG18,AJ18,AM18,AP18)</f>
        <v>177508</v>
      </c>
      <c r="AE18" s="20">
        <f>SUM(AH18,AK18,AN18,AQ18)</f>
        <v>6613</v>
      </c>
      <c r="AF18" s="77">
        <v>55.78</v>
      </c>
      <c r="AG18" s="20">
        <v>112330</v>
      </c>
      <c r="AH18" s="16">
        <v>0</v>
      </c>
      <c r="AI18" s="77">
        <v>0.45</v>
      </c>
      <c r="AJ18" s="20">
        <v>1130</v>
      </c>
      <c r="AK18" s="16">
        <v>0</v>
      </c>
      <c r="AL18" s="16">
        <v>0</v>
      </c>
      <c r="AM18" s="16">
        <v>0</v>
      </c>
      <c r="AN18" s="16">
        <v>0</v>
      </c>
      <c r="AO18" s="77">
        <v>56.82</v>
      </c>
      <c r="AP18" s="20">
        <v>64048</v>
      </c>
      <c r="AQ18" s="20">
        <v>6613</v>
      </c>
    </row>
    <row r="19" spans="1:43" s="13" customFormat="1" ht="26.25" customHeight="1">
      <c r="A19" s="97" t="s">
        <v>70</v>
      </c>
      <c r="B19" s="98"/>
      <c r="C19" s="46"/>
      <c r="D19" s="47"/>
      <c r="E19" s="47"/>
      <c r="F19" s="46"/>
      <c r="G19" s="47"/>
      <c r="H19" s="47"/>
      <c r="I19" s="48"/>
      <c r="J19" s="48"/>
      <c r="K19" s="48"/>
      <c r="L19" s="49"/>
      <c r="M19" s="47"/>
      <c r="N19" s="49"/>
      <c r="O19" s="49"/>
      <c r="P19" s="47"/>
      <c r="Q19" s="48"/>
      <c r="R19" s="48"/>
      <c r="S19" s="48"/>
      <c r="T19" s="48"/>
      <c r="U19" s="48"/>
      <c r="V19" s="48"/>
      <c r="W19" s="48"/>
      <c r="X19" s="97" t="s">
        <v>70</v>
      </c>
      <c r="Y19" s="98"/>
      <c r="Z19" s="16"/>
      <c r="AA19" s="16"/>
      <c r="AB19" s="16"/>
      <c r="AC19" s="77"/>
      <c r="AD19" s="20"/>
      <c r="AE19" s="20"/>
      <c r="AF19" s="77"/>
      <c r="AG19" s="20"/>
      <c r="AH19" s="16"/>
      <c r="AI19" s="77"/>
      <c r="AJ19" s="20"/>
      <c r="AK19" s="16"/>
      <c r="AL19" s="16"/>
      <c r="AM19" s="16"/>
      <c r="AN19" s="16"/>
      <c r="AO19" s="77"/>
      <c r="AP19" s="20"/>
      <c r="AQ19" s="20"/>
    </row>
    <row r="20" spans="1:43" s="6" customFormat="1" ht="27.75" customHeight="1">
      <c r="A20" s="90" t="s">
        <v>99</v>
      </c>
      <c r="B20" s="1" t="s">
        <v>24</v>
      </c>
      <c r="C20" s="2">
        <f>F20+AC20</f>
        <v>855.37</v>
      </c>
      <c r="D20" s="3">
        <f>G20+AD20</f>
        <v>1190925</v>
      </c>
      <c r="E20" s="4">
        <f>H20+AE20</f>
        <v>0</v>
      </c>
      <c r="F20" s="2">
        <f>SUM(I20+L20+O20+R20+U20+Z20)</f>
        <v>257.49</v>
      </c>
      <c r="G20" s="3">
        <f>SUM(J20+M20+P20+S20+V20+AA20)</f>
        <v>706614</v>
      </c>
      <c r="H20" s="4">
        <f>SUM(K20+N20+Q20+T20+W20+AB20)</f>
        <v>0</v>
      </c>
      <c r="I20" s="50">
        <v>60.11</v>
      </c>
      <c r="J20" s="51">
        <v>131625</v>
      </c>
      <c r="K20" s="52">
        <v>0</v>
      </c>
      <c r="L20" s="50">
        <v>12.32</v>
      </c>
      <c r="M20" s="89">
        <v>16480</v>
      </c>
      <c r="N20" s="52">
        <v>0</v>
      </c>
      <c r="O20" s="53">
        <v>185.06</v>
      </c>
      <c r="P20" s="51">
        <v>558509</v>
      </c>
      <c r="Q20" s="52">
        <v>0</v>
      </c>
      <c r="R20" s="89">
        <v>0</v>
      </c>
      <c r="S20" s="89">
        <v>0</v>
      </c>
      <c r="T20" s="52">
        <v>0</v>
      </c>
      <c r="U20" s="52">
        <v>0</v>
      </c>
      <c r="V20" s="52">
        <v>0</v>
      </c>
      <c r="W20" s="52">
        <v>0</v>
      </c>
      <c r="X20" s="90" t="s">
        <v>99</v>
      </c>
      <c r="Y20" s="1" t="s">
        <v>91</v>
      </c>
      <c r="Z20" s="17">
        <v>0</v>
      </c>
      <c r="AA20" s="17">
        <v>0</v>
      </c>
      <c r="AB20" s="17">
        <v>0</v>
      </c>
      <c r="AC20" s="8">
        <f aca="true" t="shared" si="0" ref="AC20:AE28">SUM(AF20,AI20,AL20,AO20)</f>
        <v>597.88</v>
      </c>
      <c r="AD20" s="9">
        <f t="shared" si="0"/>
        <v>484311</v>
      </c>
      <c r="AE20" s="7">
        <f t="shared" si="0"/>
        <v>0</v>
      </c>
      <c r="AF20" s="78">
        <v>586.04</v>
      </c>
      <c r="AG20" s="79">
        <v>477401</v>
      </c>
      <c r="AH20" s="17">
        <v>0</v>
      </c>
      <c r="AI20" s="78">
        <v>0</v>
      </c>
      <c r="AJ20" s="88">
        <v>0</v>
      </c>
      <c r="AK20" s="17">
        <v>0</v>
      </c>
      <c r="AL20" s="17">
        <v>0</v>
      </c>
      <c r="AM20" s="17">
        <v>0</v>
      </c>
      <c r="AN20" s="17">
        <v>0</v>
      </c>
      <c r="AO20" s="78">
        <v>11.84</v>
      </c>
      <c r="AP20" s="79">
        <v>6910</v>
      </c>
      <c r="AQ20" s="17">
        <v>0</v>
      </c>
    </row>
    <row r="21" spans="1:43" s="6" customFormat="1" ht="27.75" customHeight="1">
      <c r="A21" s="90" t="s">
        <v>100</v>
      </c>
      <c r="B21" s="1" t="s">
        <v>25</v>
      </c>
      <c r="C21" s="2">
        <f aca="true" t="shared" si="1" ref="C21:C35">F21+AC21</f>
        <v>811.33</v>
      </c>
      <c r="D21" s="3">
        <f aca="true" t="shared" si="2" ref="D21:D35">G21+AD21</f>
        <v>1235915</v>
      </c>
      <c r="E21" s="4">
        <f aca="true" t="shared" si="3" ref="E21:E35">H21+AE21</f>
        <v>0</v>
      </c>
      <c r="F21" s="2">
        <f aca="true" t="shared" si="4" ref="F21:F35">SUM(I21+L21+O21+R21+U21+Z21)</f>
        <v>253.62</v>
      </c>
      <c r="G21" s="3">
        <f aca="true" t="shared" si="5" ref="G21:G35">SUM(J21+M21+P21+S21+V21+AA21)</f>
        <v>617212</v>
      </c>
      <c r="H21" s="4">
        <f aca="true" t="shared" si="6" ref="H21:H30">SUM(K21+N21+Q21+T21+W21+AB21)</f>
        <v>0</v>
      </c>
      <c r="I21" s="50">
        <v>65.80000000000001</v>
      </c>
      <c r="J21" s="51">
        <v>164500</v>
      </c>
      <c r="K21" s="52">
        <v>0</v>
      </c>
      <c r="L21" s="50">
        <v>8.85</v>
      </c>
      <c r="M21" s="89">
        <v>10275</v>
      </c>
      <c r="N21" s="52">
        <v>0</v>
      </c>
      <c r="O21" s="53">
        <v>178.97</v>
      </c>
      <c r="P21" s="51">
        <v>442437</v>
      </c>
      <c r="Q21" s="52">
        <v>0</v>
      </c>
      <c r="R21" s="89">
        <v>0</v>
      </c>
      <c r="S21" s="89">
        <v>0</v>
      </c>
      <c r="T21" s="52">
        <v>0</v>
      </c>
      <c r="U21" s="52">
        <v>0</v>
      </c>
      <c r="V21" s="52">
        <v>0</v>
      </c>
      <c r="W21" s="52">
        <v>0</v>
      </c>
      <c r="X21" s="90" t="s">
        <v>100</v>
      </c>
      <c r="Y21" s="1" t="s">
        <v>92</v>
      </c>
      <c r="Z21" s="17">
        <v>0</v>
      </c>
      <c r="AA21" s="17">
        <v>0</v>
      </c>
      <c r="AB21" s="17">
        <v>0</v>
      </c>
      <c r="AC21" s="8">
        <f t="shared" si="0"/>
        <v>557.71</v>
      </c>
      <c r="AD21" s="9">
        <f t="shared" si="0"/>
        <v>618703</v>
      </c>
      <c r="AE21" s="7">
        <f t="shared" si="0"/>
        <v>0</v>
      </c>
      <c r="AF21" s="78">
        <v>549.12</v>
      </c>
      <c r="AG21" s="79">
        <v>613054</v>
      </c>
      <c r="AH21" s="17">
        <v>0</v>
      </c>
      <c r="AI21" s="78">
        <v>0</v>
      </c>
      <c r="AJ21" s="88">
        <v>0</v>
      </c>
      <c r="AK21" s="17">
        <v>0</v>
      </c>
      <c r="AL21" s="17">
        <v>0</v>
      </c>
      <c r="AM21" s="17">
        <v>0</v>
      </c>
      <c r="AN21" s="17">
        <v>0</v>
      </c>
      <c r="AO21" s="78">
        <v>8.59</v>
      </c>
      <c r="AP21" s="79">
        <v>5649</v>
      </c>
      <c r="AQ21" s="17">
        <v>0</v>
      </c>
    </row>
    <row r="22" spans="1:43" s="6" customFormat="1" ht="27.75" customHeight="1">
      <c r="A22" s="90" t="s">
        <v>113</v>
      </c>
      <c r="B22" s="1" t="s">
        <v>26</v>
      </c>
      <c r="C22" s="2">
        <f t="shared" si="1"/>
        <v>692.11</v>
      </c>
      <c r="D22" s="3">
        <f t="shared" si="2"/>
        <v>1095681</v>
      </c>
      <c r="E22" s="4">
        <f t="shared" si="3"/>
        <v>0</v>
      </c>
      <c r="F22" s="2">
        <f t="shared" si="4"/>
        <v>201.78</v>
      </c>
      <c r="G22" s="3">
        <f t="shared" si="5"/>
        <v>540341</v>
      </c>
      <c r="H22" s="4">
        <f t="shared" si="6"/>
        <v>0</v>
      </c>
      <c r="I22" s="50">
        <v>49.629999999999995</v>
      </c>
      <c r="J22" s="51">
        <v>119955</v>
      </c>
      <c r="K22" s="52">
        <v>0</v>
      </c>
      <c r="L22" s="50">
        <v>19.47</v>
      </c>
      <c r="M22" s="89">
        <v>29315</v>
      </c>
      <c r="N22" s="52">
        <v>0</v>
      </c>
      <c r="O22" s="53">
        <v>132.68</v>
      </c>
      <c r="P22" s="51">
        <v>391071</v>
      </c>
      <c r="Q22" s="52">
        <v>0</v>
      </c>
      <c r="R22" s="89">
        <v>0</v>
      </c>
      <c r="S22" s="89">
        <v>0</v>
      </c>
      <c r="T22" s="52">
        <v>0</v>
      </c>
      <c r="U22" s="52">
        <v>0</v>
      </c>
      <c r="V22" s="52">
        <v>0</v>
      </c>
      <c r="W22" s="52">
        <v>0</v>
      </c>
      <c r="X22" s="90" t="s">
        <v>101</v>
      </c>
      <c r="Y22" s="1" t="s">
        <v>93</v>
      </c>
      <c r="Z22" s="17">
        <v>0</v>
      </c>
      <c r="AA22" s="17">
        <v>0</v>
      </c>
      <c r="AB22" s="17">
        <v>0</v>
      </c>
      <c r="AC22" s="8">
        <f t="shared" si="0"/>
        <v>490.33</v>
      </c>
      <c r="AD22" s="9">
        <f t="shared" si="0"/>
        <v>555340</v>
      </c>
      <c r="AE22" s="7">
        <f t="shared" si="0"/>
        <v>0</v>
      </c>
      <c r="AF22" s="78">
        <v>484.52</v>
      </c>
      <c r="AG22" s="79">
        <v>541182</v>
      </c>
      <c r="AH22" s="17">
        <v>0</v>
      </c>
      <c r="AI22" s="78">
        <v>2.29</v>
      </c>
      <c r="AJ22" s="88">
        <v>11600</v>
      </c>
      <c r="AK22" s="17">
        <v>0</v>
      </c>
      <c r="AL22" s="17">
        <v>0</v>
      </c>
      <c r="AM22" s="17">
        <v>0</v>
      </c>
      <c r="AN22" s="17">
        <v>0</v>
      </c>
      <c r="AO22" s="78">
        <v>3.52</v>
      </c>
      <c r="AP22" s="79">
        <v>2558</v>
      </c>
      <c r="AQ22" s="17">
        <v>0</v>
      </c>
    </row>
    <row r="23" spans="1:43" s="6" customFormat="1" ht="27.75" customHeight="1">
      <c r="A23" s="90" t="s">
        <v>114</v>
      </c>
      <c r="B23" s="1" t="s">
        <v>29</v>
      </c>
      <c r="C23" s="2">
        <f t="shared" si="1"/>
        <v>567.7</v>
      </c>
      <c r="D23" s="3">
        <f t="shared" si="2"/>
        <v>882555</v>
      </c>
      <c r="E23" s="4">
        <f t="shared" si="3"/>
        <v>0</v>
      </c>
      <c r="F23" s="2">
        <f t="shared" si="4"/>
        <v>138.67000000000002</v>
      </c>
      <c r="G23" s="3">
        <f t="shared" si="5"/>
        <v>334875</v>
      </c>
      <c r="H23" s="4">
        <f t="shared" si="6"/>
        <v>0</v>
      </c>
      <c r="I23" s="50">
        <v>37.62</v>
      </c>
      <c r="J23" s="51">
        <v>80298</v>
      </c>
      <c r="K23" s="52">
        <v>0</v>
      </c>
      <c r="L23" s="50">
        <v>14.46</v>
      </c>
      <c r="M23" s="89">
        <v>21690</v>
      </c>
      <c r="N23" s="52">
        <v>0</v>
      </c>
      <c r="O23" s="53">
        <v>86.59</v>
      </c>
      <c r="P23" s="51">
        <v>232887</v>
      </c>
      <c r="Q23" s="52">
        <v>0</v>
      </c>
      <c r="R23" s="89">
        <v>0</v>
      </c>
      <c r="S23" s="89">
        <v>0</v>
      </c>
      <c r="T23" s="52">
        <v>0</v>
      </c>
      <c r="U23" s="52">
        <v>0</v>
      </c>
      <c r="V23" s="52">
        <v>0</v>
      </c>
      <c r="W23" s="52">
        <v>0</v>
      </c>
      <c r="X23" s="90" t="s">
        <v>102</v>
      </c>
      <c r="Y23" s="1" t="s">
        <v>94</v>
      </c>
      <c r="Z23" s="17">
        <v>0</v>
      </c>
      <c r="AA23" s="17">
        <v>0</v>
      </c>
      <c r="AB23" s="17">
        <v>0</v>
      </c>
      <c r="AC23" s="8">
        <f t="shared" si="0"/>
        <v>429.03000000000003</v>
      </c>
      <c r="AD23" s="9">
        <f t="shared" si="0"/>
        <v>547680</v>
      </c>
      <c r="AE23" s="7">
        <f t="shared" si="0"/>
        <v>0</v>
      </c>
      <c r="AF23" s="78">
        <v>412.04</v>
      </c>
      <c r="AG23" s="79">
        <v>530614</v>
      </c>
      <c r="AH23" s="17">
        <v>0</v>
      </c>
      <c r="AI23" s="78">
        <v>9.5</v>
      </c>
      <c r="AJ23" s="88">
        <v>12381</v>
      </c>
      <c r="AK23" s="17">
        <v>0</v>
      </c>
      <c r="AL23" s="17">
        <v>0</v>
      </c>
      <c r="AM23" s="17">
        <v>0</v>
      </c>
      <c r="AN23" s="17">
        <v>0</v>
      </c>
      <c r="AO23" s="78">
        <v>7.49</v>
      </c>
      <c r="AP23" s="79">
        <v>4685</v>
      </c>
      <c r="AQ23" s="17">
        <v>0</v>
      </c>
    </row>
    <row r="24" spans="1:43" s="6" customFormat="1" ht="27.75" customHeight="1">
      <c r="A24" s="90" t="s">
        <v>115</v>
      </c>
      <c r="B24" s="1" t="s">
        <v>38</v>
      </c>
      <c r="C24" s="2">
        <f t="shared" si="1"/>
        <v>317.84000000000003</v>
      </c>
      <c r="D24" s="3">
        <f t="shared" si="2"/>
        <v>635517</v>
      </c>
      <c r="E24" s="4">
        <f t="shared" si="3"/>
        <v>0</v>
      </c>
      <c r="F24" s="2">
        <f t="shared" si="4"/>
        <v>112.72</v>
      </c>
      <c r="G24" s="3">
        <f t="shared" si="5"/>
        <v>310047</v>
      </c>
      <c r="H24" s="4">
        <f t="shared" si="6"/>
        <v>0</v>
      </c>
      <c r="I24" s="50">
        <v>36.09</v>
      </c>
      <c r="J24" s="51">
        <v>90806</v>
      </c>
      <c r="K24" s="52">
        <v>0</v>
      </c>
      <c r="L24" s="50">
        <v>0</v>
      </c>
      <c r="M24" s="89">
        <v>0</v>
      </c>
      <c r="N24" s="52">
        <v>0</v>
      </c>
      <c r="O24" s="53">
        <v>76.63</v>
      </c>
      <c r="P24" s="51">
        <v>219241</v>
      </c>
      <c r="Q24" s="52">
        <v>0</v>
      </c>
      <c r="R24" s="89">
        <v>0</v>
      </c>
      <c r="S24" s="89">
        <v>0</v>
      </c>
      <c r="T24" s="52">
        <v>0</v>
      </c>
      <c r="U24" s="52">
        <v>0</v>
      </c>
      <c r="V24" s="52">
        <v>0</v>
      </c>
      <c r="W24" s="52">
        <v>0</v>
      </c>
      <c r="X24" s="90" t="s">
        <v>103</v>
      </c>
      <c r="Y24" s="1" t="s">
        <v>38</v>
      </c>
      <c r="Z24" s="17">
        <v>0</v>
      </c>
      <c r="AA24" s="17">
        <v>0</v>
      </c>
      <c r="AB24" s="17">
        <v>0</v>
      </c>
      <c r="AC24" s="8">
        <f t="shared" si="0"/>
        <v>205.12</v>
      </c>
      <c r="AD24" s="9">
        <f t="shared" si="0"/>
        <v>325470</v>
      </c>
      <c r="AE24" s="7">
        <f t="shared" si="0"/>
        <v>0</v>
      </c>
      <c r="AF24" s="78">
        <v>197.1</v>
      </c>
      <c r="AG24" s="79">
        <v>315075</v>
      </c>
      <c r="AH24" s="17">
        <v>0</v>
      </c>
      <c r="AI24" s="78">
        <v>0</v>
      </c>
      <c r="AJ24" s="88">
        <v>0</v>
      </c>
      <c r="AK24" s="17">
        <v>0</v>
      </c>
      <c r="AL24" s="17">
        <v>0</v>
      </c>
      <c r="AM24" s="17">
        <v>0</v>
      </c>
      <c r="AN24" s="17">
        <v>0</v>
      </c>
      <c r="AO24" s="78">
        <v>8.02</v>
      </c>
      <c r="AP24" s="79">
        <v>10395</v>
      </c>
      <c r="AQ24" s="17">
        <v>0</v>
      </c>
    </row>
    <row r="25" spans="1:43" s="6" customFormat="1" ht="27.75" customHeight="1">
      <c r="A25" s="90" t="s">
        <v>116</v>
      </c>
      <c r="B25" s="1" t="s">
        <v>39</v>
      </c>
      <c r="C25" s="2">
        <f t="shared" si="1"/>
        <v>274.75</v>
      </c>
      <c r="D25" s="3">
        <f t="shared" si="2"/>
        <v>498644</v>
      </c>
      <c r="E25" s="4">
        <f t="shared" si="3"/>
        <v>0</v>
      </c>
      <c r="F25" s="2">
        <f t="shared" si="4"/>
        <v>79.6</v>
      </c>
      <c r="G25" s="3">
        <f t="shared" si="5"/>
        <v>223907</v>
      </c>
      <c r="H25" s="4">
        <f t="shared" si="6"/>
        <v>0</v>
      </c>
      <c r="I25" s="50">
        <v>8.41</v>
      </c>
      <c r="J25" s="51">
        <v>8805</v>
      </c>
      <c r="K25" s="52">
        <v>0</v>
      </c>
      <c r="L25" s="50">
        <v>15.78</v>
      </c>
      <c r="M25" s="89">
        <v>23670</v>
      </c>
      <c r="N25" s="52">
        <v>0</v>
      </c>
      <c r="O25" s="53">
        <v>55.41</v>
      </c>
      <c r="P25" s="51">
        <v>191432</v>
      </c>
      <c r="Q25" s="52">
        <v>0</v>
      </c>
      <c r="R25" s="89">
        <v>0</v>
      </c>
      <c r="S25" s="89">
        <v>0</v>
      </c>
      <c r="T25" s="52">
        <v>0</v>
      </c>
      <c r="U25" s="52">
        <v>0</v>
      </c>
      <c r="V25" s="52">
        <v>0</v>
      </c>
      <c r="W25" s="52">
        <v>0</v>
      </c>
      <c r="X25" s="90" t="s">
        <v>104</v>
      </c>
      <c r="Y25" s="1" t="s">
        <v>39</v>
      </c>
      <c r="Z25" s="17">
        <v>0</v>
      </c>
      <c r="AA25" s="17">
        <v>0</v>
      </c>
      <c r="AB25" s="17">
        <v>0</v>
      </c>
      <c r="AC25" s="8">
        <f t="shared" si="0"/>
        <v>195.14999999999998</v>
      </c>
      <c r="AD25" s="9">
        <f t="shared" si="0"/>
        <v>274737</v>
      </c>
      <c r="AE25" s="7">
        <f t="shared" si="0"/>
        <v>0</v>
      </c>
      <c r="AF25" s="78">
        <v>184.95999999999998</v>
      </c>
      <c r="AG25" s="79">
        <v>258533</v>
      </c>
      <c r="AH25" s="17">
        <v>0</v>
      </c>
      <c r="AI25" s="78">
        <v>2.97</v>
      </c>
      <c r="AJ25" s="88">
        <v>4500</v>
      </c>
      <c r="AK25" s="17">
        <v>0</v>
      </c>
      <c r="AL25" s="17">
        <v>0</v>
      </c>
      <c r="AM25" s="17">
        <v>0</v>
      </c>
      <c r="AN25" s="17">
        <v>0</v>
      </c>
      <c r="AO25" s="78">
        <v>7.220000000000001</v>
      </c>
      <c r="AP25" s="79">
        <v>11704</v>
      </c>
      <c r="AQ25" s="17">
        <v>0</v>
      </c>
    </row>
    <row r="26" spans="1:43" s="6" customFormat="1" ht="27.75" customHeight="1">
      <c r="A26" s="90" t="s">
        <v>117</v>
      </c>
      <c r="B26" s="1" t="s">
        <v>40</v>
      </c>
      <c r="C26" s="2">
        <f t="shared" si="1"/>
        <v>212.52999999999997</v>
      </c>
      <c r="D26" s="3">
        <f t="shared" si="2"/>
        <v>404242</v>
      </c>
      <c r="E26" s="4">
        <f t="shared" si="3"/>
        <v>0</v>
      </c>
      <c r="F26" s="2">
        <f t="shared" si="4"/>
        <v>61.14</v>
      </c>
      <c r="G26" s="3">
        <f t="shared" si="5"/>
        <v>166173</v>
      </c>
      <c r="H26" s="4">
        <f t="shared" si="6"/>
        <v>0</v>
      </c>
      <c r="I26" s="50">
        <v>8.48</v>
      </c>
      <c r="J26" s="51">
        <v>14189</v>
      </c>
      <c r="K26" s="52">
        <v>0</v>
      </c>
      <c r="L26" s="56">
        <v>15.8</v>
      </c>
      <c r="M26" s="89">
        <v>23700</v>
      </c>
      <c r="N26" s="52">
        <v>0</v>
      </c>
      <c r="O26" s="54">
        <v>36.86</v>
      </c>
      <c r="P26" s="51">
        <v>128284</v>
      </c>
      <c r="Q26" s="52">
        <v>0</v>
      </c>
      <c r="R26" s="89">
        <v>0</v>
      </c>
      <c r="S26" s="89">
        <v>0</v>
      </c>
      <c r="T26" s="52">
        <v>0</v>
      </c>
      <c r="U26" s="52">
        <v>0</v>
      </c>
      <c r="V26" s="52">
        <v>0</v>
      </c>
      <c r="W26" s="52">
        <v>0</v>
      </c>
      <c r="X26" s="90" t="s">
        <v>105</v>
      </c>
      <c r="Y26" s="1" t="s">
        <v>95</v>
      </c>
      <c r="Z26" s="17">
        <v>0</v>
      </c>
      <c r="AA26" s="17">
        <v>0</v>
      </c>
      <c r="AB26" s="17">
        <v>0</v>
      </c>
      <c r="AC26" s="8">
        <f>SUM(AF26,AI26,AL26,AO26)</f>
        <v>151.39</v>
      </c>
      <c r="AD26" s="9">
        <f>SUM(AG26,AJ26,AM26,AP26)</f>
        <v>238069</v>
      </c>
      <c r="AE26" s="7">
        <f t="shared" si="0"/>
        <v>0</v>
      </c>
      <c r="AF26" s="78">
        <v>130.04</v>
      </c>
      <c r="AG26" s="79">
        <v>212528</v>
      </c>
      <c r="AH26" s="17">
        <v>0</v>
      </c>
      <c r="AI26" s="78">
        <v>0</v>
      </c>
      <c r="AJ26" s="88">
        <v>0</v>
      </c>
      <c r="AK26" s="17">
        <v>0</v>
      </c>
      <c r="AL26" s="17">
        <v>0</v>
      </c>
      <c r="AM26" s="17">
        <v>0</v>
      </c>
      <c r="AN26" s="17">
        <v>0</v>
      </c>
      <c r="AO26" s="78">
        <v>21.35</v>
      </c>
      <c r="AP26" s="79">
        <v>25541</v>
      </c>
      <c r="AQ26" s="17">
        <v>0</v>
      </c>
    </row>
    <row r="27" spans="1:43" s="6" customFormat="1" ht="27.75" customHeight="1">
      <c r="A27" s="90" t="s">
        <v>118</v>
      </c>
      <c r="B27" s="1" t="s">
        <v>43</v>
      </c>
      <c r="C27" s="2">
        <f t="shared" si="1"/>
        <v>235.04999999999998</v>
      </c>
      <c r="D27" s="3">
        <f t="shared" si="2"/>
        <v>401564</v>
      </c>
      <c r="E27" s="4">
        <f t="shared" si="3"/>
        <v>0</v>
      </c>
      <c r="F27" s="2">
        <f t="shared" si="4"/>
        <v>58.47</v>
      </c>
      <c r="G27" s="3">
        <f t="shared" si="5"/>
        <v>140362</v>
      </c>
      <c r="H27" s="4">
        <f t="shared" si="6"/>
        <v>0</v>
      </c>
      <c r="I27" s="50">
        <v>8.98</v>
      </c>
      <c r="J27" s="3">
        <v>18960</v>
      </c>
      <c r="K27" s="52">
        <v>0</v>
      </c>
      <c r="L27" s="5">
        <v>12.88</v>
      </c>
      <c r="M27" s="89">
        <v>19320</v>
      </c>
      <c r="N27" s="52">
        <v>0</v>
      </c>
      <c r="O27" s="54">
        <v>30.77</v>
      </c>
      <c r="P27" s="51">
        <v>92382</v>
      </c>
      <c r="Q27" s="55">
        <v>0</v>
      </c>
      <c r="R27" s="57">
        <v>5.84</v>
      </c>
      <c r="S27" s="89">
        <v>9700</v>
      </c>
      <c r="T27" s="55">
        <v>0</v>
      </c>
      <c r="U27" s="55">
        <v>0</v>
      </c>
      <c r="V27" s="55">
        <v>0</v>
      </c>
      <c r="W27" s="55">
        <v>0</v>
      </c>
      <c r="X27" s="90" t="s">
        <v>106</v>
      </c>
      <c r="Y27" s="1" t="s">
        <v>96</v>
      </c>
      <c r="Z27" s="17">
        <v>0</v>
      </c>
      <c r="AA27" s="17">
        <v>0</v>
      </c>
      <c r="AB27" s="17">
        <v>0</v>
      </c>
      <c r="AC27" s="8">
        <f>SUM(AF27,AI27,AL27,AO27)</f>
        <v>176.57999999999998</v>
      </c>
      <c r="AD27" s="9">
        <f>SUM(AG27,AJ27,AM27,AP27)</f>
        <v>261202</v>
      </c>
      <c r="AE27" s="7">
        <f t="shared" si="0"/>
        <v>0</v>
      </c>
      <c r="AF27" s="8">
        <v>156.17</v>
      </c>
      <c r="AG27" s="9">
        <v>242702</v>
      </c>
      <c r="AH27" s="7">
        <v>0</v>
      </c>
      <c r="AI27" s="78">
        <v>7</v>
      </c>
      <c r="AJ27" s="88">
        <v>1000</v>
      </c>
      <c r="AK27" s="17">
        <v>0</v>
      </c>
      <c r="AL27" s="17">
        <v>0</v>
      </c>
      <c r="AM27" s="17">
        <v>0</v>
      </c>
      <c r="AN27" s="17">
        <v>0</v>
      </c>
      <c r="AO27" s="8">
        <v>13.41</v>
      </c>
      <c r="AP27" s="9">
        <v>17500</v>
      </c>
      <c r="AQ27" s="7">
        <v>0</v>
      </c>
    </row>
    <row r="28" spans="1:43" s="6" customFormat="1" ht="27.75" customHeight="1">
      <c r="A28" s="90" t="s">
        <v>119</v>
      </c>
      <c r="B28" s="1" t="s">
        <v>44</v>
      </c>
      <c r="C28" s="2">
        <f t="shared" si="1"/>
        <v>262.7377</v>
      </c>
      <c r="D28" s="3">
        <f t="shared" si="2"/>
        <v>445105</v>
      </c>
      <c r="E28" s="4">
        <f t="shared" si="3"/>
        <v>0</v>
      </c>
      <c r="F28" s="2">
        <f t="shared" si="4"/>
        <v>42.84</v>
      </c>
      <c r="G28" s="3">
        <f t="shared" si="5"/>
        <v>131724</v>
      </c>
      <c r="H28" s="4">
        <f t="shared" si="6"/>
        <v>0</v>
      </c>
      <c r="I28" s="50">
        <v>12.21</v>
      </c>
      <c r="J28" s="51">
        <v>24468</v>
      </c>
      <c r="K28" s="52">
        <v>0</v>
      </c>
      <c r="L28" s="56">
        <v>0</v>
      </c>
      <c r="M28" s="89">
        <v>0</v>
      </c>
      <c r="N28" s="52">
        <v>0</v>
      </c>
      <c r="O28" s="54">
        <v>30.63</v>
      </c>
      <c r="P28" s="51">
        <v>107256</v>
      </c>
      <c r="Q28" s="52">
        <v>0</v>
      </c>
      <c r="R28" s="89">
        <v>0</v>
      </c>
      <c r="S28" s="89">
        <v>0</v>
      </c>
      <c r="T28" s="52">
        <v>0</v>
      </c>
      <c r="U28" s="52">
        <v>0</v>
      </c>
      <c r="V28" s="52">
        <v>0</v>
      </c>
      <c r="W28" s="52">
        <v>0</v>
      </c>
      <c r="X28" s="90" t="s">
        <v>107</v>
      </c>
      <c r="Y28" s="1" t="s">
        <v>97</v>
      </c>
      <c r="Z28" s="17">
        <v>0</v>
      </c>
      <c r="AA28" s="17">
        <v>0</v>
      </c>
      <c r="AB28" s="17">
        <v>0</v>
      </c>
      <c r="AC28" s="8">
        <f aca="true" t="shared" si="7" ref="AC28:AD35">SUM(AF28,AI28,AL28,AO28)</f>
        <v>219.89770000000001</v>
      </c>
      <c r="AD28" s="9">
        <f t="shared" si="7"/>
        <v>313381</v>
      </c>
      <c r="AE28" s="7">
        <f t="shared" si="0"/>
        <v>0</v>
      </c>
      <c r="AF28" s="78">
        <v>172.901</v>
      </c>
      <c r="AG28" s="79">
        <v>260242</v>
      </c>
      <c r="AH28" s="17">
        <v>0</v>
      </c>
      <c r="AI28" s="78">
        <v>45.4642</v>
      </c>
      <c r="AJ28" s="88">
        <v>51444</v>
      </c>
      <c r="AK28" s="17">
        <v>0</v>
      </c>
      <c r="AL28" s="17">
        <v>0</v>
      </c>
      <c r="AM28" s="17">
        <v>0</v>
      </c>
      <c r="AN28" s="17">
        <v>0</v>
      </c>
      <c r="AO28" s="78">
        <v>1.5325</v>
      </c>
      <c r="AP28" s="79">
        <v>1695</v>
      </c>
      <c r="AQ28" s="17">
        <v>0</v>
      </c>
    </row>
    <row r="29" spans="1:43" s="6" customFormat="1" ht="27.75" customHeight="1">
      <c r="A29" s="90" t="s">
        <v>120</v>
      </c>
      <c r="B29" s="1" t="s">
        <v>90</v>
      </c>
      <c r="C29" s="2">
        <f t="shared" si="1"/>
        <v>180.91791</v>
      </c>
      <c r="D29" s="3">
        <f t="shared" si="2"/>
        <v>383234</v>
      </c>
      <c r="E29" s="4">
        <f t="shared" si="3"/>
        <v>0</v>
      </c>
      <c r="F29" s="2">
        <f t="shared" si="4"/>
        <v>68.28791</v>
      </c>
      <c r="G29" s="3">
        <f t="shared" si="5"/>
        <v>174362</v>
      </c>
      <c r="H29" s="4">
        <f t="shared" si="6"/>
        <v>0</v>
      </c>
      <c r="I29" s="50">
        <f>I30+I33</f>
        <v>24.25</v>
      </c>
      <c r="J29" s="3">
        <f>J30+J33</f>
        <v>52165</v>
      </c>
      <c r="K29" s="4">
        <f aca="true" t="shared" si="8" ref="K29:V29">K30+K33</f>
        <v>0</v>
      </c>
      <c r="L29" s="5">
        <f t="shared" si="8"/>
        <v>8.49991</v>
      </c>
      <c r="M29" s="3">
        <f t="shared" si="8"/>
        <v>1635</v>
      </c>
      <c r="N29" s="4">
        <f t="shared" si="8"/>
        <v>0</v>
      </c>
      <c r="O29" s="50">
        <f t="shared" si="8"/>
        <v>27.05</v>
      </c>
      <c r="P29" s="3">
        <f t="shared" si="8"/>
        <v>107686</v>
      </c>
      <c r="Q29" s="4">
        <f t="shared" si="8"/>
        <v>0</v>
      </c>
      <c r="R29" s="50">
        <f t="shared" si="8"/>
        <v>8.488</v>
      </c>
      <c r="S29" s="89">
        <f t="shared" si="8"/>
        <v>12876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4">
        <f>W30+W33</f>
        <v>0</v>
      </c>
      <c r="X29" s="90" t="s">
        <v>108</v>
      </c>
      <c r="Y29" s="1" t="s">
        <v>90</v>
      </c>
      <c r="Z29" s="7">
        <f>Z30+Z33</f>
        <v>0</v>
      </c>
      <c r="AA29" s="7">
        <f>AA30+AA33</f>
        <v>0</v>
      </c>
      <c r="AB29" s="7">
        <f>AB30+AB33</f>
        <v>0</v>
      </c>
      <c r="AC29" s="8">
        <f t="shared" si="7"/>
        <v>112.63</v>
      </c>
      <c r="AD29" s="91">
        <f t="shared" si="7"/>
        <v>208872</v>
      </c>
      <c r="AE29" s="7">
        <f>SUM(AH29,AK29,AN29,AQ29)</f>
        <v>0</v>
      </c>
      <c r="AF29" s="8">
        <f>AF30+AF33</f>
        <v>106.05</v>
      </c>
      <c r="AG29" s="79">
        <f>AG30+AG33</f>
        <v>201869</v>
      </c>
      <c r="AH29" s="7">
        <f aca="true" t="shared" si="9" ref="AH29:AQ29">AH30+AH33</f>
        <v>0</v>
      </c>
      <c r="AI29" s="8">
        <f t="shared" si="9"/>
        <v>0</v>
      </c>
      <c r="AJ29" s="88">
        <f t="shared" si="9"/>
        <v>0</v>
      </c>
      <c r="AK29" s="7">
        <f t="shared" si="9"/>
        <v>0</v>
      </c>
      <c r="AL29" s="7">
        <f t="shared" si="9"/>
        <v>0</v>
      </c>
      <c r="AM29" s="7">
        <f t="shared" si="9"/>
        <v>0</v>
      </c>
      <c r="AN29" s="7">
        <f t="shared" si="9"/>
        <v>0</v>
      </c>
      <c r="AO29" s="8">
        <f t="shared" si="9"/>
        <v>6.58</v>
      </c>
      <c r="AP29" s="92">
        <f t="shared" si="9"/>
        <v>7003</v>
      </c>
      <c r="AQ29" s="7">
        <f t="shared" si="9"/>
        <v>0</v>
      </c>
    </row>
    <row r="30" spans="1:43" s="60" customFormat="1" ht="27.75" customHeight="1">
      <c r="A30" s="122" t="s">
        <v>30</v>
      </c>
      <c r="B30" s="123"/>
      <c r="C30" s="58">
        <f t="shared" si="1"/>
        <v>65.20590999999999</v>
      </c>
      <c r="D30" s="125">
        <f t="shared" si="2"/>
        <v>121792</v>
      </c>
      <c r="E30" s="4">
        <f t="shared" si="3"/>
        <v>0</v>
      </c>
      <c r="F30" s="58">
        <f t="shared" si="4"/>
        <v>42.43590999999999</v>
      </c>
      <c r="G30" s="125">
        <f t="shared" si="5"/>
        <v>85928</v>
      </c>
      <c r="H30" s="59">
        <f t="shared" si="6"/>
        <v>0</v>
      </c>
      <c r="I30" s="58">
        <f>SUM(I31:I32)</f>
        <v>18.419999999999998</v>
      </c>
      <c r="J30" s="125">
        <f>SUM(J31:J32)</f>
        <v>35097</v>
      </c>
      <c r="K30" s="59">
        <f aca="true" t="shared" si="10" ref="K30:W30">SUM(K31:K32)</f>
        <v>0</v>
      </c>
      <c r="L30" s="58">
        <f>SUM(L31:L32)</f>
        <v>6.99991</v>
      </c>
      <c r="M30" s="125">
        <f>SUM(M31:M32)</f>
        <v>450</v>
      </c>
      <c r="N30" s="59">
        <f t="shared" si="10"/>
        <v>0</v>
      </c>
      <c r="O30" s="58">
        <f>SUM(O31:O32)</f>
        <v>12.899999999999999</v>
      </c>
      <c r="P30" s="125">
        <f>SUM(P31:P32)</f>
        <v>44228</v>
      </c>
      <c r="Q30" s="59">
        <f t="shared" si="10"/>
        <v>0</v>
      </c>
      <c r="R30" s="58">
        <f t="shared" si="10"/>
        <v>4.116</v>
      </c>
      <c r="S30" s="125">
        <f t="shared" si="10"/>
        <v>6153</v>
      </c>
      <c r="T30" s="59">
        <f t="shared" si="10"/>
        <v>0</v>
      </c>
      <c r="U30" s="59">
        <f t="shared" si="10"/>
        <v>0</v>
      </c>
      <c r="V30" s="59">
        <f t="shared" si="10"/>
        <v>0</v>
      </c>
      <c r="W30" s="59">
        <f t="shared" si="10"/>
        <v>0</v>
      </c>
      <c r="X30" s="99" t="s">
        <v>84</v>
      </c>
      <c r="Y30" s="100"/>
      <c r="Z30" s="10">
        <f>SUM(Z31:Z32)</f>
        <v>0</v>
      </c>
      <c r="AA30" s="10">
        <f>SUM(AA31:AA32)</f>
        <v>0</v>
      </c>
      <c r="AB30" s="10">
        <f>SUM(AB31:AB32)</f>
        <v>0</v>
      </c>
      <c r="AC30" s="8">
        <f t="shared" si="7"/>
        <v>22.77</v>
      </c>
      <c r="AD30" s="91">
        <f t="shared" si="7"/>
        <v>35864</v>
      </c>
      <c r="AE30" s="10">
        <f>SUM(AE31:AE32)</f>
        <v>0</v>
      </c>
      <c r="AF30" s="11">
        <f aca="true" t="shared" si="11" ref="AF30:AQ30">SUM(AF31:AF32)</f>
        <v>22.73</v>
      </c>
      <c r="AG30" s="126">
        <f t="shared" si="11"/>
        <v>35729</v>
      </c>
      <c r="AH30" s="10">
        <f t="shared" si="11"/>
        <v>0</v>
      </c>
      <c r="AI30" s="11">
        <f t="shared" si="11"/>
        <v>0</v>
      </c>
      <c r="AJ30" s="10">
        <f t="shared" si="11"/>
        <v>0</v>
      </c>
      <c r="AK30" s="10">
        <f t="shared" si="11"/>
        <v>0</v>
      </c>
      <c r="AL30" s="10">
        <f t="shared" si="11"/>
        <v>0</v>
      </c>
      <c r="AM30" s="10">
        <f t="shared" si="11"/>
        <v>0</v>
      </c>
      <c r="AN30" s="10">
        <f t="shared" si="11"/>
        <v>0</v>
      </c>
      <c r="AO30" s="11">
        <f t="shared" si="11"/>
        <v>0.04</v>
      </c>
      <c r="AP30" s="126">
        <f t="shared" si="11"/>
        <v>135</v>
      </c>
      <c r="AQ30" s="10">
        <f t="shared" si="11"/>
        <v>0</v>
      </c>
    </row>
    <row r="31" spans="1:43" s="13" customFormat="1" ht="27.75" customHeight="1">
      <c r="A31" s="14" t="s">
        <v>109</v>
      </c>
      <c r="B31" s="15" t="s">
        <v>8</v>
      </c>
      <c r="C31" s="61">
        <f t="shared" si="1"/>
        <v>15.68</v>
      </c>
      <c r="D31" s="63">
        <f t="shared" si="2"/>
        <v>32069</v>
      </c>
      <c r="E31" s="62">
        <f t="shared" si="3"/>
        <v>0</v>
      </c>
      <c r="F31" s="61">
        <f t="shared" si="4"/>
        <v>11.14</v>
      </c>
      <c r="G31" s="63">
        <f t="shared" si="5"/>
        <v>25746</v>
      </c>
      <c r="H31" s="62">
        <f>SUM(K31+N31+Q31+T31+W31+AB31)</f>
        <v>0</v>
      </c>
      <c r="I31" s="61">
        <v>0.79</v>
      </c>
      <c r="J31" s="63">
        <v>2074</v>
      </c>
      <c r="K31" s="63">
        <v>0</v>
      </c>
      <c r="L31" s="62">
        <v>0</v>
      </c>
      <c r="M31" s="63">
        <v>0</v>
      </c>
      <c r="N31" s="64">
        <v>0</v>
      </c>
      <c r="O31" s="65">
        <v>7.76</v>
      </c>
      <c r="P31" s="63">
        <v>19858</v>
      </c>
      <c r="Q31" s="63">
        <v>0</v>
      </c>
      <c r="R31" s="65">
        <v>2.59</v>
      </c>
      <c r="S31" s="63">
        <v>3814</v>
      </c>
      <c r="T31" s="63">
        <v>0</v>
      </c>
      <c r="U31" s="55">
        <v>0</v>
      </c>
      <c r="V31" s="63">
        <v>0</v>
      </c>
      <c r="W31" s="63">
        <v>0</v>
      </c>
      <c r="X31" s="14" t="s">
        <v>85</v>
      </c>
      <c r="Y31" s="15" t="s">
        <v>8</v>
      </c>
      <c r="Z31" s="16">
        <v>0</v>
      </c>
      <c r="AA31" s="17">
        <v>0</v>
      </c>
      <c r="AB31" s="16">
        <v>0</v>
      </c>
      <c r="AC31" s="8">
        <f t="shared" si="7"/>
        <v>4.54</v>
      </c>
      <c r="AD31" s="91">
        <f t="shared" si="7"/>
        <v>6323</v>
      </c>
      <c r="AE31" s="18">
        <f>SUM(AH31,AK31,AN31,AQ31)</f>
        <v>0</v>
      </c>
      <c r="AF31" s="19">
        <v>4.5</v>
      </c>
      <c r="AG31" s="126">
        <v>6188</v>
      </c>
      <c r="AH31" s="16">
        <v>0</v>
      </c>
      <c r="AI31" s="19">
        <v>0</v>
      </c>
      <c r="AJ31" s="126">
        <v>0</v>
      </c>
      <c r="AK31" s="16">
        <v>0</v>
      </c>
      <c r="AL31" s="16">
        <v>0</v>
      </c>
      <c r="AM31" s="16">
        <v>0</v>
      </c>
      <c r="AN31" s="16">
        <v>0</v>
      </c>
      <c r="AO31" s="19">
        <v>0.04</v>
      </c>
      <c r="AP31" s="126">
        <v>135</v>
      </c>
      <c r="AQ31" s="16">
        <v>0</v>
      </c>
    </row>
    <row r="32" spans="1:43" s="13" customFormat="1" ht="27.75" customHeight="1">
      <c r="A32" s="14" t="s">
        <v>110</v>
      </c>
      <c r="B32" s="15" t="s">
        <v>9</v>
      </c>
      <c r="C32" s="61">
        <f t="shared" si="1"/>
        <v>49.525909999999996</v>
      </c>
      <c r="D32" s="63">
        <f t="shared" si="2"/>
        <v>89723</v>
      </c>
      <c r="E32" s="62">
        <f t="shared" si="3"/>
        <v>0</v>
      </c>
      <c r="F32" s="61">
        <f t="shared" si="4"/>
        <v>31.29591</v>
      </c>
      <c r="G32" s="63">
        <f t="shared" si="5"/>
        <v>60182</v>
      </c>
      <c r="H32" s="62">
        <f>SUM(K32+N32+Q32+T32+W32+AB32)</f>
        <v>0</v>
      </c>
      <c r="I32" s="61">
        <v>17.63</v>
      </c>
      <c r="J32" s="63">
        <v>33023</v>
      </c>
      <c r="K32" s="63">
        <v>0</v>
      </c>
      <c r="L32" s="61">
        <v>6.99991</v>
      </c>
      <c r="M32" s="63">
        <v>450</v>
      </c>
      <c r="N32" s="64">
        <v>0</v>
      </c>
      <c r="O32" s="65">
        <v>5.14</v>
      </c>
      <c r="P32" s="63">
        <v>24370</v>
      </c>
      <c r="Q32" s="63">
        <v>0</v>
      </c>
      <c r="R32" s="65">
        <v>1.526</v>
      </c>
      <c r="S32" s="63">
        <v>2339</v>
      </c>
      <c r="T32" s="63">
        <v>0</v>
      </c>
      <c r="U32" s="55">
        <v>0</v>
      </c>
      <c r="V32" s="63">
        <v>0</v>
      </c>
      <c r="W32" s="63">
        <v>0</v>
      </c>
      <c r="X32" s="14" t="s">
        <v>86</v>
      </c>
      <c r="Y32" s="15" t="s">
        <v>9</v>
      </c>
      <c r="Z32" s="16">
        <v>0</v>
      </c>
      <c r="AA32" s="17">
        <v>0</v>
      </c>
      <c r="AB32" s="16">
        <v>0</v>
      </c>
      <c r="AC32" s="8">
        <f t="shared" si="7"/>
        <v>18.23</v>
      </c>
      <c r="AD32" s="91">
        <f t="shared" si="7"/>
        <v>29541</v>
      </c>
      <c r="AE32" s="18">
        <f>SUM(AH32,AK32,AN32,AQ32)</f>
        <v>0</v>
      </c>
      <c r="AF32" s="19">
        <v>18.23</v>
      </c>
      <c r="AG32" s="127">
        <v>29541</v>
      </c>
      <c r="AH32" s="16">
        <v>0</v>
      </c>
      <c r="AI32" s="19">
        <v>0</v>
      </c>
      <c r="AJ32" s="126">
        <v>0</v>
      </c>
      <c r="AK32" s="16">
        <v>0</v>
      </c>
      <c r="AL32" s="16">
        <v>0</v>
      </c>
      <c r="AM32" s="16">
        <v>0</v>
      </c>
      <c r="AN32" s="16">
        <v>0</v>
      </c>
      <c r="AO32" s="19">
        <v>0</v>
      </c>
      <c r="AP32" s="127">
        <v>0</v>
      </c>
      <c r="AQ32" s="16">
        <v>0</v>
      </c>
    </row>
    <row r="33" spans="1:43" s="60" customFormat="1" ht="27.75" customHeight="1">
      <c r="A33" s="122" t="s">
        <v>31</v>
      </c>
      <c r="B33" s="123"/>
      <c r="C33" s="58">
        <f t="shared" si="1"/>
        <v>115.712</v>
      </c>
      <c r="D33" s="125">
        <f t="shared" si="2"/>
        <v>261442</v>
      </c>
      <c r="E33" s="59">
        <f t="shared" si="3"/>
        <v>0</v>
      </c>
      <c r="F33" s="58">
        <f t="shared" si="4"/>
        <v>25.852000000000004</v>
      </c>
      <c r="G33" s="125">
        <f t="shared" si="5"/>
        <v>88434</v>
      </c>
      <c r="H33" s="59">
        <f>SUM(K33+N33+Q33+T33+W33+AB33)</f>
        <v>0</v>
      </c>
      <c r="I33" s="58">
        <f>SUM(I34:I35)</f>
        <v>5.83</v>
      </c>
      <c r="J33" s="125">
        <f>SUM(J34:J35)</f>
        <v>17068</v>
      </c>
      <c r="K33" s="64">
        <f>SUM(K34:K35)</f>
        <v>0</v>
      </c>
      <c r="L33" s="58">
        <f>SUM(L34:L35)</f>
        <v>1.5</v>
      </c>
      <c r="M33" s="125">
        <f>SUM(M34:M35)</f>
        <v>1185</v>
      </c>
      <c r="N33" s="64">
        <f>SUM(N34:N35)</f>
        <v>0</v>
      </c>
      <c r="O33" s="58">
        <f>SUM(O34:O35)</f>
        <v>14.150000000000002</v>
      </c>
      <c r="P33" s="125">
        <f>SUM(P34:P35)</f>
        <v>63458</v>
      </c>
      <c r="Q33" s="64">
        <f aca="true" t="shared" si="12" ref="Q33:W33">SUM(Q34:Q35)</f>
        <v>0</v>
      </c>
      <c r="R33" s="58">
        <f>SUM(R34:R35)</f>
        <v>4.372</v>
      </c>
      <c r="S33" s="125">
        <f>SUM(S34:S35)</f>
        <v>6723</v>
      </c>
      <c r="T33" s="64">
        <f t="shared" si="12"/>
        <v>0</v>
      </c>
      <c r="U33" s="64">
        <f t="shared" si="12"/>
        <v>0</v>
      </c>
      <c r="V33" s="64">
        <f t="shared" si="12"/>
        <v>0</v>
      </c>
      <c r="W33" s="64">
        <f t="shared" si="12"/>
        <v>0</v>
      </c>
      <c r="X33" s="99" t="s">
        <v>87</v>
      </c>
      <c r="Y33" s="100"/>
      <c r="Z33" s="10">
        <f>SUM(Z34:Z35)</f>
        <v>0</v>
      </c>
      <c r="AA33" s="10">
        <f>SUM(AA34:AA35)</f>
        <v>0</v>
      </c>
      <c r="AB33" s="10">
        <f>SUM(AB34:AB35)</f>
        <v>0</v>
      </c>
      <c r="AC33" s="8">
        <f t="shared" si="7"/>
        <v>89.86</v>
      </c>
      <c r="AD33" s="91">
        <f t="shared" si="7"/>
        <v>173008</v>
      </c>
      <c r="AE33" s="10">
        <f>SUM(AE34:AE35)</f>
        <v>0</v>
      </c>
      <c r="AF33" s="21">
        <f>SUM(AF34:AF35)</f>
        <v>83.32</v>
      </c>
      <c r="AG33" s="127">
        <f>SUM(AG34:AG35)</f>
        <v>166140</v>
      </c>
      <c r="AH33" s="10">
        <f aca="true" t="shared" si="13" ref="AH33:AQ33">SUM(AH34:AH35)</f>
        <v>0</v>
      </c>
      <c r="AI33" s="11">
        <f>SUM(AI34:AI35)</f>
        <v>0</v>
      </c>
      <c r="AJ33" s="10">
        <f>SUM(AJ34:AJ35)</f>
        <v>0</v>
      </c>
      <c r="AK33" s="10">
        <f t="shared" si="13"/>
        <v>0</v>
      </c>
      <c r="AL33" s="10">
        <f t="shared" si="13"/>
        <v>0</v>
      </c>
      <c r="AM33" s="10">
        <f t="shared" si="13"/>
        <v>0</v>
      </c>
      <c r="AN33" s="10">
        <f t="shared" si="13"/>
        <v>0</v>
      </c>
      <c r="AO33" s="11">
        <f>SUM(AO34:AO35)</f>
        <v>6.54</v>
      </c>
      <c r="AP33" s="127">
        <f>SUM(AP34:AP35)</f>
        <v>6868</v>
      </c>
      <c r="AQ33" s="10">
        <f t="shared" si="13"/>
        <v>0</v>
      </c>
    </row>
    <row r="34" spans="1:43" s="13" customFormat="1" ht="27.75" customHeight="1">
      <c r="A34" s="14" t="s">
        <v>111</v>
      </c>
      <c r="B34" s="15" t="s">
        <v>22</v>
      </c>
      <c r="C34" s="61">
        <f t="shared" si="1"/>
        <v>77.22</v>
      </c>
      <c r="D34" s="63">
        <f t="shared" si="2"/>
        <v>187759</v>
      </c>
      <c r="E34" s="62">
        <f t="shared" si="3"/>
        <v>0</v>
      </c>
      <c r="F34" s="61">
        <f t="shared" si="4"/>
        <v>16.830000000000002</v>
      </c>
      <c r="G34" s="63">
        <f t="shared" si="5"/>
        <v>67685</v>
      </c>
      <c r="H34" s="62">
        <f>SUM(K34+N34+Q34+T34+W34+AB34)</f>
        <v>0</v>
      </c>
      <c r="I34" s="65">
        <v>5.83</v>
      </c>
      <c r="J34" s="63">
        <v>17068</v>
      </c>
      <c r="K34" s="63">
        <v>0</v>
      </c>
      <c r="L34" s="62">
        <v>0</v>
      </c>
      <c r="M34" s="63">
        <v>0</v>
      </c>
      <c r="N34" s="63">
        <v>0</v>
      </c>
      <c r="O34" s="65">
        <v>9.15</v>
      </c>
      <c r="P34" s="63">
        <v>47778</v>
      </c>
      <c r="Q34" s="63">
        <v>0</v>
      </c>
      <c r="R34" s="65">
        <v>1.85</v>
      </c>
      <c r="S34" s="63">
        <v>2839</v>
      </c>
      <c r="T34" s="63">
        <v>0</v>
      </c>
      <c r="U34" s="55">
        <v>0</v>
      </c>
      <c r="V34" s="63">
        <v>0</v>
      </c>
      <c r="W34" s="63">
        <v>0</v>
      </c>
      <c r="X34" s="14" t="s">
        <v>88</v>
      </c>
      <c r="Y34" s="15" t="s">
        <v>22</v>
      </c>
      <c r="Z34" s="16">
        <v>0</v>
      </c>
      <c r="AA34" s="17">
        <v>0</v>
      </c>
      <c r="AB34" s="16">
        <v>0</v>
      </c>
      <c r="AC34" s="8">
        <f t="shared" si="7"/>
        <v>60.38999999999999</v>
      </c>
      <c r="AD34" s="91">
        <f t="shared" si="7"/>
        <v>120074</v>
      </c>
      <c r="AE34" s="18">
        <f>SUM(AH34,AK34,AN34,AQ34)</f>
        <v>0</v>
      </c>
      <c r="AF34" s="19">
        <v>60.28999999999999</v>
      </c>
      <c r="AG34" s="126">
        <v>119923</v>
      </c>
      <c r="AH34" s="16">
        <v>0</v>
      </c>
      <c r="AI34" s="19">
        <v>0</v>
      </c>
      <c r="AJ34" s="126">
        <v>0</v>
      </c>
      <c r="AK34" s="16">
        <v>0</v>
      </c>
      <c r="AL34" s="16">
        <v>0</v>
      </c>
      <c r="AM34" s="16">
        <v>0</v>
      </c>
      <c r="AN34" s="16">
        <v>0</v>
      </c>
      <c r="AO34" s="19">
        <v>0.1</v>
      </c>
      <c r="AP34" s="126">
        <v>151</v>
      </c>
      <c r="AQ34" s="16">
        <v>0</v>
      </c>
    </row>
    <row r="35" spans="1:43" s="13" customFormat="1" ht="27.75" customHeight="1">
      <c r="A35" s="14" t="s">
        <v>112</v>
      </c>
      <c r="B35" s="15" t="s">
        <v>23</v>
      </c>
      <c r="C35" s="61">
        <f t="shared" si="1"/>
        <v>38.492000000000004</v>
      </c>
      <c r="D35" s="63">
        <f t="shared" si="2"/>
        <v>73683</v>
      </c>
      <c r="E35" s="62">
        <f t="shared" si="3"/>
        <v>0</v>
      </c>
      <c r="F35" s="61">
        <f t="shared" si="4"/>
        <v>9.022000000000002</v>
      </c>
      <c r="G35" s="63">
        <f t="shared" si="5"/>
        <v>20749</v>
      </c>
      <c r="H35" s="62">
        <f>SUM(K35+N35+Q35+T35+W35+AB35)</f>
        <v>0</v>
      </c>
      <c r="I35" s="62">
        <v>0</v>
      </c>
      <c r="J35" s="63">
        <v>0</v>
      </c>
      <c r="K35" s="63">
        <v>0</v>
      </c>
      <c r="L35" s="61">
        <v>1.5</v>
      </c>
      <c r="M35" s="63">
        <v>1185</v>
      </c>
      <c r="N35" s="63">
        <v>0</v>
      </c>
      <c r="O35" s="65">
        <v>5.000000000000001</v>
      </c>
      <c r="P35" s="63">
        <v>15680</v>
      </c>
      <c r="Q35" s="63">
        <v>0</v>
      </c>
      <c r="R35" s="65">
        <v>2.5220000000000002</v>
      </c>
      <c r="S35" s="63">
        <v>3884</v>
      </c>
      <c r="T35" s="63">
        <v>0</v>
      </c>
      <c r="U35" s="55">
        <v>0</v>
      </c>
      <c r="V35" s="63">
        <v>0</v>
      </c>
      <c r="W35" s="63">
        <v>0</v>
      </c>
      <c r="X35" s="14" t="s">
        <v>89</v>
      </c>
      <c r="Y35" s="15" t="s">
        <v>23</v>
      </c>
      <c r="Z35" s="16">
        <v>0</v>
      </c>
      <c r="AA35" s="17">
        <v>0</v>
      </c>
      <c r="AB35" s="16">
        <v>0</v>
      </c>
      <c r="AC35" s="8">
        <f t="shared" si="7"/>
        <v>29.470000000000002</v>
      </c>
      <c r="AD35" s="91">
        <f t="shared" si="7"/>
        <v>52934</v>
      </c>
      <c r="AE35" s="18">
        <f>SUM(AH35,AK35,AN35,AQ35)</f>
        <v>0</v>
      </c>
      <c r="AF35" s="22">
        <v>23.03</v>
      </c>
      <c r="AG35" s="127">
        <v>46217</v>
      </c>
      <c r="AH35" s="16">
        <v>0</v>
      </c>
      <c r="AI35" s="19">
        <v>0</v>
      </c>
      <c r="AJ35" s="126">
        <v>0</v>
      </c>
      <c r="AK35" s="16">
        <v>0</v>
      </c>
      <c r="AL35" s="16">
        <v>0</v>
      </c>
      <c r="AM35" s="16">
        <v>0</v>
      </c>
      <c r="AN35" s="16">
        <v>0</v>
      </c>
      <c r="AO35" s="19">
        <v>6.44</v>
      </c>
      <c r="AP35" s="127">
        <v>6717</v>
      </c>
      <c r="AQ35" s="16">
        <v>0</v>
      </c>
    </row>
    <row r="36" spans="1:43" s="13" customFormat="1" ht="4.5" customHeight="1">
      <c r="A36" s="66"/>
      <c r="B36" s="42"/>
      <c r="C36" s="67"/>
      <c r="D36" s="68"/>
      <c r="E36" s="68"/>
      <c r="F36" s="67"/>
      <c r="G36" s="68"/>
      <c r="H36" s="68"/>
      <c r="I36" s="67"/>
      <c r="J36" s="68"/>
      <c r="K36" s="68"/>
      <c r="L36" s="67"/>
      <c r="M36" s="68"/>
      <c r="N36" s="68"/>
      <c r="O36" s="67"/>
      <c r="P36" s="68"/>
      <c r="Q36" s="68"/>
      <c r="R36" s="67"/>
      <c r="S36" s="68"/>
      <c r="T36" s="68"/>
      <c r="U36" s="67"/>
      <c r="V36" s="68"/>
      <c r="W36" s="68"/>
      <c r="X36" s="66"/>
      <c r="Y36" s="83"/>
      <c r="Z36" s="80"/>
      <c r="AA36" s="81"/>
      <c r="AB36" s="81"/>
      <c r="AC36" s="80"/>
      <c r="AD36" s="81"/>
      <c r="AE36" s="81"/>
      <c r="AF36" s="80"/>
      <c r="AG36" s="63"/>
      <c r="AH36" s="81"/>
      <c r="AI36" s="80"/>
      <c r="AJ36" s="81"/>
      <c r="AK36" s="81"/>
      <c r="AL36" s="80"/>
      <c r="AM36" s="81"/>
      <c r="AN36" s="81"/>
      <c r="AO36" s="80"/>
      <c r="AP36" s="81"/>
      <c r="AQ36" s="81"/>
    </row>
    <row r="37" spans="39:40" ht="15.75" customHeight="1">
      <c r="AM37" s="70"/>
      <c r="AN37" s="70"/>
    </row>
    <row r="40" ht="15.75">
      <c r="S40" s="48"/>
    </row>
  </sheetData>
  <sheetProtection/>
  <mergeCells count="79">
    <mergeCell ref="G14:H14"/>
    <mergeCell ref="A14:B15"/>
    <mergeCell ref="D13:E13"/>
    <mergeCell ref="D14:E14"/>
    <mergeCell ref="A33:B33"/>
    <mergeCell ref="A2:K2"/>
    <mergeCell ref="A4:K4"/>
    <mergeCell ref="A13:B13"/>
    <mergeCell ref="A30:B30"/>
    <mergeCell ref="J13:K13"/>
    <mergeCell ref="A19:B19"/>
    <mergeCell ref="A11:B12"/>
    <mergeCell ref="A17:B17"/>
    <mergeCell ref="J14:K14"/>
    <mergeCell ref="C10:E10"/>
    <mergeCell ref="C11:E11"/>
    <mergeCell ref="C12:E12"/>
    <mergeCell ref="F10:K10"/>
    <mergeCell ref="F11:H11"/>
    <mergeCell ref="F12:H12"/>
    <mergeCell ref="I11:K11"/>
    <mergeCell ref="I12:K12"/>
    <mergeCell ref="G13:H13"/>
    <mergeCell ref="V13:W13"/>
    <mergeCell ref="V14:W14"/>
    <mergeCell ref="O11:Q11"/>
    <mergeCell ref="O12:Q12"/>
    <mergeCell ref="S13:T13"/>
    <mergeCell ref="P13:Q13"/>
    <mergeCell ref="M14:N14"/>
    <mergeCell ref="P14:Q14"/>
    <mergeCell ref="R11:T11"/>
    <mergeCell ref="S14:T14"/>
    <mergeCell ref="L12:N12"/>
    <mergeCell ref="M13:N13"/>
    <mergeCell ref="R12:T12"/>
    <mergeCell ref="L10:W10"/>
    <mergeCell ref="L11:N11"/>
    <mergeCell ref="L2:W2"/>
    <mergeCell ref="L4:W4"/>
    <mergeCell ref="U11:W11"/>
    <mergeCell ref="U12:W12"/>
    <mergeCell ref="X2:AF2"/>
    <mergeCell ref="AG2:AQ2"/>
    <mergeCell ref="X4:AF4"/>
    <mergeCell ref="AG4:AQ4"/>
    <mergeCell ref="Z10:AB10"/>
    <mergeCell ref="AC10:AF10"/>
    <mergeCell ref="AG10:AQ10"/>
    <mergeCell ref="X11:Y11"/>
    <mergeCell ref="Z11:AB11"/>
    <mergeCell ref="AC11:AE11"/>
    <mergeCell ref="AG11:AH11"/>
    <mergeCell ref="AI11:AK11"/>
    <mergeCell ref="AL11:AN11"/>
    <mergeCell ref="AP13:AQ13"/>
    <mergeCell ref="AO11:AQ11"/>
    <mergeCell ref="Z12:AB12"/>
    <mergeCell ref="AC12:AE12"/>
    <mergeCell ref="AG12:AH12"/>
    <mergeCell ref="AI12:AK12"/>
    <mergeCell ref="AL12:AN12"/>
    <mergeCell ref="AO12:AQ12"/>
    <mergeCell ref="AM14:AN14"/>
    <mergeCell ref="AA13:AB13"/>
    <mergeCell ref="AD13:AE13"/>
    <mergeCell ref="AG13:AH13"/>
    <mergeCell ref="AJ13:AK13"/>
    <mergeCell ref="AM13:AN13"/>
    <mergeCell ref="AP14:AQ14"/>
    <mergeCell ref="X17:Y17"/>
    <mergeCell ref="X19:Y19"/>
    <mergeCell ref="X30:Y30"/>
    <mergeCell ref="X33:Y33"/>
    <mergeCell ref="X14:Y15"/>
    <mergeCell ref="AA14:AB14"/>
    <mergeCell ref="AD14:AE14"/>
    <mergeCell ref="AG14:AH14"/>
    <mergeCell ref="AJ14:AK14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2022-08-04T06:52:00Z</cp:lastPrinted>
  <dcterms:created xsi:type="dcterms:W3CDTF">1997-01-14T01:50:29Z</dcterms:created>
  <dcterms:modified xsi:type="dcterms:W3CDTF">2023-05-26T02:08:11Z</dcterms:modified>
  <cp:category/>
  <cp:version/>
  <cp:contentType/>
  <cp:contentStatus/>
</cp:coreProperties>
</file>