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3875" windowHeight="7845" activeTab="0"/>
  </bookViews>
  <sheets>
    <sheet name="表34 表34 (續一) 表34 (完)" sheetId="1" r:id="rId1"/>
  </sheets>
  <definedNames>
    <definedName name="_xlnm.Print_Area" localSheetId="0">'表34 表34 (續一) 表34 (完)'!$A$1:$AH$43</definedName>
  </definedNames>
  <calcPr fullCalcOnLoad="1"/>
</workbook>
</file>

<file path=xl/sharedStrings.xml><?xml version="1.0" encoding="utf-8"?>
<sst xmlns="http://schemas.openxmlformats.org/spreadsheetml/2006/main" count="238" uniqueCount="125">
  <si>
    <t>面          積</t>
  </si>
  <si>
    <t>有</t>
  </si>
  <si>
    <t>柒、林　產　處　分</t>
  </si>
  <si>
    <t>(2006)</t>
  </si>
  <si>
    <t>1st Season</t>
  </si>
  <si>
    <t>2nd Season</t>
  </si>
  <si>
    <t>3rd Season</t>
  </si>
  <si>
    <t>4th Season</t>
  </si>
  <si>
    <t>按所有權分</t>
  </si>
  <si>
    <t>Grand</t>
  </si>
  <si>
    <t>Trees</t>
  </si>
  <si>
    <t>Area</t>
  </si>
  <si>
    <t>Standing Volume</t>
  </si>
  <si>
    <t>計</t>
  </si>
  <si>
    <t>Total</t>
  </si>
  <si>
    <t>國</t>
  </si>
  <si>
    <t>National</t>
  </si>
  <si>
    <t>竹</t>
  </si>
  <si>
    <t>Trees Total</t>
  </si>
  <si>
    <t>Quantity (Piece)</t>
  </si>
  <si>
    <t>有</t>
  </si>
  <si>
    <t>Bamboo</t>
  </si>
  <si>
    <t>By Ownership</t>
  </si>
  <si>
    <t>Sub-Total</t>
  </si>
  <si>
    <t>Bamboo (National Total)</t>
  </si>
  <si>
    <t>Public</t>
  </si>
  <si>
    <t>Trees</t>
  </si>
  <si>
    <t xml:space="preserve">Source : Based on the statistical reports submitted by the forest district offices of F.B., the local governments and the concerned forestry </t>
  </si>
  <si>
    <t xml:space="preserve">             agencies individually.</t>
  </si>
  <si>
    <t>單位</t>
  </si>
  <si>
    <t>Private Operating</t>
  </si>
  <si>
    <t>總</t>
  </si>
  <si>
    <t>By Ownership</t>
  </si>
  <si>
    <t>單位</t>
  </si>
  <si>
    <t>VII. Disposal of Forest Products</t>
  </si>
  <si>
    <t>Unit</t>
  </si>
  <si>
    <t xml:space="preserve">                              Unit</t>
  </si>
  <si>
    <t xml:space="preserve">                   Unit</t>
  </si>
  <si>
    <t>Organizations Under F.B.</t>
  </si>
  <si>
    <t>Direct Operating</t>
  </si>
  <si>
    <t>Organizations outside F.B.</t>
  </si>
  <si>
    <t>公</t>
  </si>
  <si>
    <t>Private</t>
  </si>
  <si>
    <t>Note : The figures of felling trees area are of the clear-cutting area, and the felling bamboo are clear-cutting and selection-cutting area.</t>
  </si>
  <si>
    <t xml:space="preserve"> 面積：公頃 </t>
  </si>
  <si>
    <t xml:space="preserve"> 材積：立方公尺</t>
  </si>
  <si>
    <t xml:space="preserve">    Area : ha</t>
  </si>
  <si>
    <t>Area : ha</t>
  </si>
  <si>
    <t xml:space="preserve">  2nd Season</t>
  </si>
  <si>
    <t xml:space="preserve">  3rd Season</t>
  </si>
  <si>
    <t xml:space="preserve">  4th Season</t>
  </si>
  <si>
    <t xml:space="preserve">   1st Season</t>
  </si>
  <si>
    <t xml:space="preserve">  1st Season</t>
  </si>
  <si>
    <t>資料來源：根據本局林區管理處、直轄市政府、縣市政府及有關機關造送之資料彙編。</t>
  </si>
  <si>
    <t xml:space="preserve">Table 34    Felling of the Trees and Bamboo </t>
  </si>
  <si>
    <t>Table 34     Felling of the Trees and Bamboo (Cont’d 1)</t>
  </si>
  <si>
    <t>Table 34     Felling of the Trees and Bamboo  (Concluded)</t>
  </si>
  <si>
    <t>(2017)</t>
  </si>
  <si>
    <t>Year and Season</t>
  </si>
  <si>
    <t xml:space="preserve">年  別 及 季  別  </t>
  </si>
  <si>
    <t>Year, Season</t>
  </si>
  <si>
    <t>(2013)</t>
  </si>
  <si>
    <t>(2014)</t>
  </si>
  <si>
    <t>(2015)</t>
  </si>
  <si>
    <t>(2016)</t>
  </si>
  <si>
    <t>(2018)</t>
  </si>
  <si>
    <t>(2019)</t>
  </si>
  <si>
    <t>(2020)</t>
  </si>
  <si>
    <t>(2021)</t>
  </si>
  <si>
    <t>(2022)</t>
  </si>
  <si>
    <t>小       計</t>
  </si>
  <si>
    <r>
      <t>124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</si>
  <si>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125</t>
    </r>
  </si>
  <si>
    <r>
      <t>126</t>
    </r>
    <r>
      <rPr>
        <sz val="12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</si>
  <si>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127</t>
    </r>
  </si>
  <si>
    <r>
      <t>128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</si>
  <si>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129</t>
    </r>
  </si>
  <si>
    <r>
      <t>表</t>
    </r>
    <r>
      <rPr>
        <sz val="16"/>
        <color indexed="8"/>
        <rFont val="Times New Roman"/>
        <family val="1"/>
      </rPr>
      <t>34</t>
    </r>
    <r>
      <rPr>
        <sz val="16"/>
        <color indexed="8"/>
        <rFont val="標楷體"/>
        <family val="4"/>
      </rPr>
      <t>　森林主產物採伐</t>
    </r>
  </si>
  <si>
    <r>
      <t>表</t>
    </r>
    <r>
      <rPr>
        <sz val="16"/>
        <color indexed="8"/>
        <rFont val="Times New Roman"/>
        <family val="1"/>
      </rPr>
      <t>34</t>
    </r>
    <r>
      <rPr>
        <sz val="16"/>
        <color indexed="8"/>
        <rFont val="標楷體"/>
        <family val="4"/>
      </rPr>
      <t>　森林主產物採伐 (續一)</t>
    </r>
  </si>
  <si>
    <r>
      <t>表</t>
    </r>
    <r>
      <rPr>
        <sz val="16"/>
        <color indexed="8"/>
        <rFont val="Times New Roman"/>
        <family val="1"/>
      </rPr>
      <t>34</t>
    </r>
    <r>
      <rPr>
        <sz val="16"/>
        <color indexed="8"/>
        <rFont val="標楷體"/>
        <family val="4"/>
      </rPr>
      <t>　森林主產物採伐 (續完)</t>
    </r>
  </si>
  <si>
    <r>
      <t xml:space="preserve">   </t>
    </r>
    <r>
      <rPr>
        <sz val="9"/>
        <color indexed="8"/>
        <rFont val="標楷體"/>
        <family val="4"/>
      </rPr>
      <t xml:space="preserve">面積：公頃 </t>
    </r>
  </si>
  <si>
    <r>
      <t xml:space="preserve">    Standing Volume : m</t>
    </r>
    <r>
      <rPr>
        <vertAlign val="superscript"/>
        <sz val="9"/>
        <color indexed="8"/>
        <rFont val="Times New Roman"/>
        <family val="1"/>
      </rPr>
      <t>3</t>
    </r>
  </si>
  <si>
    <r>
      <t>Standing Volume : m</t>
    </r>
    <r>
      <rPr>
        <vertAlign val="superscript"/>
        <sz val="9"/>
        <color indexed="8"/>
        <rFont val="Times New Roman"/>
        <family val="1"/>
      </rPr>
      <t>3</t>
    </r>
  </si>
  <si>
    <r>
      <t xml:space="preserve"> 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材積：立方公尺</t>
    </r>
  </si>
  <si>
    <r>
      <t xml:space="preserve">                 </t>
    </r>
    <r>
      <rPr>
        <sz val="11"/>
        <color indexed="8"/>
        <rFont val="標楷體"/>
        <family val="4"/>
      </rPr>
      <t>國</t>
    </r>
  </si>
  <si>
    <r>
      <t>私</t>
    </r>
    <r>
      <rPr>
        <sz val="11"/>
        <color indexed="8"/>
        <rFont val="Times New Roman"/>
        <family val="1"/>
      </rPr>
      <t xml:space="preserve">                                                                             </t>
    </r>
    <r>
      <rPr>
        <sz val="11"/>
        <color indexed="8"/>
        <rFont val="標楷體"/>
        <family val="4"/>
      </rPr>
      <t>有</t>
    </r>
  </si>
  <si>
    <r>
      <t>竹</t>
    </r>
    <r>
      <rPr>
        <sz val="11"/>
        <color indexed="8"/>
        <rFont val="Times New Roman"/>
        <family val="1"/>
      </rPr>
      <t xml:space="preserve">  ( </t>
    </r>
    <r>
      <rPr>
        <sz val="11"/>
        <color indexed="8"/>
        <rFont val="標楷體"/>
        <family val="4"/>
      </rPr>
      <t>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份</t>
    </r>
    <r>
      <rPr>
        <sz val="11"/>
        <color indexed="8"/>
        <rFont val="Times New Roman"/>
        <family val="1"/>
      </rPr>
      <t xml:space="preserve"> )</t>
    </r>
  </si>
  <si>
    <r>
      <t>林</t>
    </r>
    <r>
      <rPr>
        <sz val="11"/>
        <color indexed="8"/>
        <rFont val="Times New Roman"/>
        <family val="1"/>
      </rPr>
      <t xml:space="preserve">                                                              </t>
    </r>
    <r>
      <rPr>
        <sz val="11"/>
        <color indexed="8"/>
        <rFont val="標楷體"/>
        <family val="4"/>
      </rPr>
      <t>木</t>
    </r>
  </si>
  <si>
    <r>
      <t>林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木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合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計</t>
    </r>
  </si>
  <si>
    <r>
      <t>林</t>
    </r>
    <r>
      <rPr>
        <sz val="11"/>
        <color indexed="8"/>
        <rFont val="Times New Roman"/>
        <family val="1"/>
      </rPr>
      <t xml:space="preserve">                     </t>
    </r>
    <r>
      <rPr>
        <sz val="11"/>
        <color indexed="8"/>
        <rFont val="標楷體"/>
        <family val="4"/>
      </rPr>
      <t>務</t>
    </r>
    <r>
      <rPr>
        <sz val="11"/>
        <color indexed="8"/>
        <rFont val="Times New Roman"/>
        <family val="1"/>
      </rPr>
      <t xml:space="preserve">                        </t>
    </r>
    <r>
      <rPr>
        <sz val="11"/>
        <color indexed="8"/>
        <rFont val="標楷體"/>
        <family val="4"/>
      </rPr>
      <t>局</t>
    </r>
  </si>
  <si>
    <r>
      <t>轄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屬</t>
    </r>
  </si>
  <si>
    <r>
      <t>非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林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務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屬</t>
    </r>
  </si>
  <si>
    <r>
      <t>林</t>
    </r>
    <r>
      <rPr>
        <sz val="11"/>
        <color indexed="8"/>
        <rFont val="Times New Roman"/>
        <family val="1"/>
      </rPr>
      <t xml:space="preserve">                                       </t>
    </r>
    <r>
      <rPr>
        <sz val="11"/>
        <color indexed="8"/>
        <rFont val="標楷體"/>
        <family val="4"/>
      </rPr>
      <t>木</t>
    </r>
  </si>
  <si>
    <r>
      <t xml:space="preserve">                 </t>
    </r>
    <r>
      <rPr>
        <sz val="11"/>
        <color indexed="8"/>
        <rFont val="標楷體"/>
        <family val="4"/>
      </rPr>
      <t>竹</t>
    </r>
  </si>
  <si>
    <r>
      <t>林</t>
    </r>
    <r>
      <rPr>
        <sz val="11"/>
        <color indexed="8"/>
        <rFont val="Times New Roman"/>
        <family val="1"/>
      </rPr>
      <t xml:space="preserve">                          </t>
    </r>
    <r>
      <rPr>
        <sz val="11"/>
        <color indexed="8"/>
        <rFont val="標楷體"/>
        <family val="4"/>
      </rPr>
      <t>木</t>
    </r>
  </si>
  <si>
    <r>
      <t>面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積</t>
    </r>
  </si>
  <si>
    <r>
      <t>材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積</t>
    </r>
  </si>
  <si>
    <r>
      <t>支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數</t>
    </r>
  </si>
  <si>
    <r>
      <t>直</t>
    </r>
    <r>
      <rPr>
        <sz val="11"/>
        <color indexed="8"/>
        <rFont val="Times New Roman"/>
        <family val="1"/>
      </rPr>
      <t xml:space="preserve">                          </t>
    </r>
    <r>
      <rPr>
        <sz val="11"/>
        <color indexed="8"/>
        <rFont val="標楷體"/>
        <family val="4"/>
      </rPr>
      <t>營</t>
    </r>
  </si>
  <si>
    <r>
      <t>民</t>
    </r>
    <r>
      <rPr>
        <sz val="11"/>
        <color indexed="8"/>
        <rFont val="Times New Roman"/>
        <family val="1"/>
      </rPr>
      <t xml:space="preserve">                                     </t>
    </r>
    <r>
      <rPr>
        <sz val="11"/>
        <color indexed="8"/>
        <rFont val="標楷體"/>
        <family val="4"/>
      </rPr>
      <t>營</t>
    </r>
  </si>
  <si>
    <r>
      <t>面</t>
    </r>
    <r>
      <rPr>
        <sz val="11"/>
        <color indexed="8"/>
        <rFont val="Times New Roman"/>
        <family val="1"/>
      </rPr>
      <t xml:space="preserve">              </t>
    </r>
    <r>
      <rPr>
        <sz val="11"/>
        <color indexed="8"/>
        <rFont val="標楷體"/>
        <family val="4"/>
      </rPr>
      <t>積</t>
    </r>
  </si>
  <si>
    <r>
      <t>材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積</t>
    </r>
  </si>
  <si>
    <r>
      <t>面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標楷體"/>
        <family val="4"/>
      </rPr>
      <t>積</t>
    </r>
  </si>
  <si>
    <r>
      <t>材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積</t>
    </r>
  </si>
  <si>
    <r>
      <t>支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標楷體"/>
        <family val="4"/>
      </rPr>
      <t>數</t>
    </r>
  </si>
  <si>
    <r>
      <t>面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積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</si>
  <si>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95</t>
    </r>
    <r>
      <rPr>
        <b/>
        <sz val="12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</si>
  <si>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臺閩地區</t>
    </r>
    <r>
      <rPr>
        <b/>
        <sz val="11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Taiwan-Fuchien Region</t>
    </r>
    <r>
      <rPr>
        <b/>
        <sz val="11"/>
        <color indexed="8"/>
        <rFont val="Times New Roman"/>
        <family val="1"/>
      </rPr>
      <t>)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</si>
  <si>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102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</si>
  <si>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</si>
  <si>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</si>
  <si>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</si>
  <si>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</si>
  <si>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</si>
  <si>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</si>
  <si>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</si>
  <si>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110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</si>
  <si>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標楷體"/>
        <family val="4"/>
      </rPr>
      <t>年</t>
    </r>
  </si>
  <si>
    <r>
      <rPr>
        <i/>
        <sz val="10.5"/>
        <color indexed="8"/>
        <rFont val="標楷體"/>
        <family val="4"/>
      </rPr>
      <t>上半年計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</si>
  <si>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</si>
  <si>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標楷體"/>
        <family val="4"/>
      </rPr>
      <t>季</t>
    </r>
  </si>
  <si>
    <r>
      <rPr>
        <i/>
        <sz val="10.5"/>
        <color indexed="8"/>
        <rFont val="標楷體"/>
        <family val="4"/>
      </rPr>
      <t>下半年計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</si>
  <si>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</si>
  <si>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標楷體"/>
        <family val="4"/>
      </rPr>
      <t>季</t>
    </r>
  </si>
  <si>
    <r>
      <t>附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標楷體"/>
        <family val="4"/>
      </rPr>
      <t>註：表列林木採伐面積，均係皆伐面積；竹之採伐面積，係含皆、擇伐面積。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</si>
</sst>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\-"/>
    <numFmt numFmtId="182" formatCode="##\ ###\ ###.00"/>
    <numFmt numFmtId="183" formatCode="##\ ###\ ###"/>
    <numFmt numFmtId="184" formatCode="0.00_);[Red]\(0.00\)"/>
    <numFmt numFmtId="185" formatCode="0.00_ "/>
    <numFmt numFmtId="186" formatCode="###\ ###\ ###.00"/>
    <numFmt numFmtId="187" formatCode="####\ ###\ ###.00"/>
    <numFmt numFmtId="188" formatCode="0.0_ "/>
    <numFmt numFmtId="189" formatCode="0.000_ "/>
    <numFmt numFmtId="190" formatCode="[$-404]AM/PM\ hh:mm:ss"/>
    <numFmt numFmtId="191" formatCode="_-* #\ ###\ ##0.00;\-* #\ ###\ ##0.00;_-* &quot;-&quot;_-;_-@_-"/>
    <numFmt numFmtId="192" formatCode="_-* #,##0.0_-;\-* #,##0.0_-;_-* &quot;-&quot;_-;_-@_-"/>
    <numFmt numFmtId="193" formatCode="_-* #,##0.00_-;\-* #,##0.00_-;_-* &quot;-&quot;_-;_-@_-"/>
    <numFmt numFmtId="194" formatCode="#\ ###\ ###.00"/>
    <numFmt numFmtId="195" formatCode="#####\ ###\ ###.00"/>
    <numFmt numFmtId="196" formatCode="#####\ ###\ ###."/>
    <numFmt numFmtId="197" formatCode="#####\ ###\ ###"/>
    <numFmt numFmtId="198" formatCode="_-* #\ ##0.0_-;\-* #,##0.0_-;_-* &quot;-&quot;_-;_-@_-"/>
    <numFmt numFmtId="199" formatCode="_-* #\ ##0_-;\-* #,##0_-;_-* &quot;-&quot;_-;_-@_-"/>
    <numFmt numFmtId="200" formatCode="_-* #\ ##0.00_-;\-* #\ ##0.00_-;_-* &quot;-&quot;_-;_-@_-"/>
    <numFmt numFmtId="201" formatCode="##\ ###\ ##0"/>
  </numFmts>
  <fonts count="10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新細明體"/>
      <family val="1"/>
    </font>
    <font>
      <sz val="10.5"/>
      <color indexed="8"/>
      <name val="Times New Roman"/>
      <family val="1"/>
    </font>
    <font>
      <sz val="12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i/>
      <sz val="10.5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</font>
    <font>
      <b/>
      <sz val="20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9"/>
      <color indexed="8"/>
      <name val="細明體"/>
      <family val="3"/>
    </font>
    <font>
      <sz val="16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2"/>
      <color indexed="8"/>
      <name val="標楷體"/>
      <family val="4"/>
    </font>
    <font>
      <b/>
      <sz val="11"/>
      <color indexed="8"/>
      <name val="標楷體"/>
      <family val="4"/>
    </font>
    <font>
      <i/>
      <sz val="10.5"/>
      <color indexed="8"/>
      <name val="標楷體"/>
      <family val="4"/>
    </font>
    <font>
      <i/>
      <sz val="11"/>
      <color indexed="8"/>
      <name val="Times New Roman"/>
      <family val="1"/>
    </font>
    <font>
      <sz val="10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新細明體"/>
      <family val="1"/>
    </font>
    <font>
      <sz val="10.5"/>
      <color theme="1"/>
      <name val="Times New Roman"/>
      <family val="1"/>
    </font>
    <font>
      <sz val="12"/>
      <color theme="1"/>
      <name val="標楷體"/>
      <family val="4"/>
    </font>
    <font>
      <sz val="8"/>
      <color theme="1"/>
      <name val="標楷體"/>
      <family val="4"/>
    </font>
    <font>
      <sz val="11"/>
      <color theme="1"/>
      <name val="Times New Roman"/>
      <family val="1"/>
    </font>
    <font>
      <sz val="11"/>
      <color theme="1"/>
      <name val="標楷體"/>
      <family val="4"/>
    </font>
    <font>
      <sz val="9"/>
      <color theme="1"/>
      <name val="新細明體"/>
      <family val="1"/>
    </font>
    <font>
      <sz val="8"/>
      <color theme="1"/>
      <name val="新細明體"/>
      <family val="1"/>
    </font>
    <font>
      <i/>
      <sz val="10.5"/>
      <color theme="1"/>
      <name val="Times New Roman"/>
      <family val="1"/>
    </font>
    <font>
      <sz val="11"/>
      <color theme="1"/>
      <name val="細明體"/>
      <family val="3"/>
    </font>
    <font>
      <sz val="9"/>
      <color theme="1"/>
      <name val="細明體"/>
      <family val="3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4"/>
      <color theme="1"/>
      <name val="新細明體"/>
      <family val="1"/>
    </font>
    <font>
      <sz val="13"/>
      <color theme="1"/>
      <name val="標楷體"/>
      <family val="4"/>
    </font>
    <font>
      <sz val="11"/>
      <color theme="1"/>
      <name val="新細明體"/>
      <family val="1"/>
    </font>
    <font>
      <b/>
      <sz val="18"/>
      <color theme="1"/>
      <name val="Times New Roman"/>
      <family val="1"/>
    </font>
    <font>
      <b/>
      <sz val="18"/>
      <color theme="1"/>
      <name val="標楷體"/>
      <family val="4"/>
    </font>
    <font>
      <b/>
      <sz val="20"/>
      <color theme="1"/>
      <name val="標楷體"/>
      <family val="4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82" fontId="75" fillId="0" borderId="0" xfId="0" applyNumberFormat="1" applyFont="1" applyFill="1" applyAlignment="1" applyProtection="1">
      <alignment horizontal="right" vertical="center" wrapText="1"/>
      <protection locked="0"/>
    </xf>
    <xf numFmtId="0" fontId="76" fillId="0" borderId="0" xfId="0" applyFont="1" applyFill="1" applyAlignment="1" applyProtection="1">
      <alignment/>
      <protection locked="0"/>
    </xf>
    <xf numFmtId="0" fontId="77" fillId="0" borderId="0" xfId="0" applyFont="1" applyFill="1" applyAlignment="1" applyProtection="1">
      <alignment vertical="center"/>
      <protection locked="0"/>
    </xf>
    <xf numFmtId="0" fontId="76" fillId="0" borderId="0" xfId="0" applyFont="1" applyFill="1" applyAlignment="1" applyProtection="1">
      <alignment horizontal="right" vertical="center"/>
      <protection locked="0"/>
    </xf>
    <xf numFmtId="0" fontId="78" fillId="0" borderId="0" xfId="0" applyFont="1" applyFill="1" applyAlignment="1" applyProtection="1">
      <alignment vertical="center"/>
      <protection locked="0"/>
    </xf>
    <xf numFmtId="0" fontId="79" fillId="0" borderId="0" xfId="0" applyFont="1" applyFill="1" applyAlignment="1" applyProtection="1">
      <alignment vertical="center"/>
      <protection locked="0"/>
    </xf>
    <xf numFmtId="0" fontId="80" fillId="0" borderId="0" xfId="0" applyFont="1" applyFill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 applyProtection="1">
      <alignment vertical="center"/>
      <protection locked="0"/>
    </xf>
    <xf numFmtId="0" fontId="77" fillId="0" borderId="10" xfId="0" applyFont="1" applyFill="1" applyBorder="1" applyAlignment="1" applyProtection="1">
      <alignment vertical="center"/>
      <protection locked="0"/>
    </xf>
    <xf numFmtId="0" fontId="78" fillId="0" borderId="0" xfId="0" applyFont="1" applyFill="1" applyAlignment="1" applyProtection="1">
      <alignment horizontal="center" vertical="center"/>
      <protection locked="0"/>
    </xf>
    <xf numFmtId="0" fontId="77" fillId="0" borderId="11" xfId="0" applyFont="1" applyFill="1" applyBorder="1" applyAlignment="1" applyProtection="1">
      <alignment vertical="center"/>
      <protection locked="0"/>
    </xf>
    <xf numFmtId="0" fontId="77" fillId="0" borderId="0" xfId="0" applyFont="1" applyFill="1" applyBorder="1" applyAlignment="1" applyProtection="1">
      <alignment vertical="center"/>
      <protection locked="0"/>
    </xf>
    <xf numFmtId="0" fontId="77" fillId="0" borderId="12" xfId="0" applyFont="1" applyFill="1" applyBorder="1" applyAlignment="1" applyProtection="1">
      <alignment vertical="center"/>
      <protection locked="0"/>
    </xf>
    <xf numFmtId="0" fontId="82" fillId="0" borderId="0" xfId="0" applyFont="1" applyFill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distributed" vertical="center" wrapText="1"/>
      <protection locked="0"/>
    </xf>
    <xf numFmtId="0" fontId="84" fillId="0" borderId="12" xfId="0" applyFont="1" applyFill="1" applyBorder="1" applyAlignment="1" applyProtection="1" quotePrefix="1">
      <alignment horizontal="distributed" vertical="center"/>
      <protection locked="0"/>
    </xf>
    <xf numFmtId="0" fontId="75" fillId="0" borderId="0" xfId="0" applyFont="1" applyFill="1" applyAlignment="1" applyProtection="1">
      <alignment horizontal="right" vertical="center" wrapText="1"/>
      <protection locked="0"/>
    </xf>
    <xf numFmtId="183" fontId="75" fillId="0" borderId="0" xfId="0" applyNumberFormat="1" applyFont="1" applyFill="1" applyAlignment="1" applyProtection="1">
      <alignment horizontal="right" vertical="center" wrapText="1"/>
      <protection locked="0"/>
    </xf>
    <xf numFmtId="2" fontId="75" fillId="0" borderId="0" xfId="0" applyNumberFormat="1" applyFont="1" applyFill="1" applyAlignment="1" applyProtection="1">
      <alignment horizontal="right" vertical="center" wrapText="1"/>
      <protection locked="0"/>
    </xf>
    <xf numFmtId="0" fontId="81" fillId="0" borderId="0" xfId="0" applyFont="1" applyFill="1" applyAlignment="1" applyProtection="1">
      <alignment horizontal="right" vertical="center" wrapText="1"/>
      <protection locked="0"/>
    </xf>
    <xf numFmtId="0" fontId="75" fillId="0" borderId="0" xfId="0" applyFont="1" applyFill="1" applyAlignment="1" applyProtection="1">
      <alignment horizontal="right" vertical="center" wrapText="1"/>
      <protection/>
    </xf>
    <xf numFmtId="182" fontId="75" fillId="0" borderId="0" xfId="0" applyNumberFormat="1" applyFont="1" applyFill="1" applyAlignment="1" applyProtection="1">
      <alignment horizontal="right" vertical="center" wrapText="1"/>
      <protection/>
    </xf>
    <xf numFmtId="183" fontId="75" fillId="0" borderId="0" xfId="0" applyNumberFormat="1" applyFont="1" applyFill="1" applyAlignment="1" applyProtection="1">
      <alignment horizontal="right" vertical="center" wrapText="1"/>
      <protection/>
    </xf>
    <xf numFmtId="185" fontId="75" fillId="0" borderId="0" xfId="0" applyNumberFormat="1" applyFont="1" applyFill="1" applyAlignment="1" applyProtection="1">
      <alignment horizontal="right" vertical="center" wrapText="1"/>
      <protection/>
    </xf>
    <xf numFmtId="2" fontId="75" fillId="0" borderId="0" xfId="0" applyNumberFormat="1" applyFont="1" applyFill="1" applyAlignment="1" applyProtection="1">
      <alignment horizontal="right" vertical="center" wrapText="1"/>
      <protection/>
    </xf>
    <xf numFmtId="182" fontId="75" fillId="0" borderId="0" xfId="0" applyNumberFormat="1" applyFont="1" applyFill="1" applyAlignment="1" applyProtection="1">
      <alignment vertical="center"/>
      <protection/>
    </xf>
    <xf numFmtId="0" fontId="75" fillId="0" borderId="0" xfId="0" applyFont="1" applyFill="1" applyAlignment="1" applyProtection="1">
      <alignment vertical="center"/>
      <protection/>
    </xf>
    <xf numFmtId="0" fontId="85" fillId="0" borderId="0" xfId="0" applyFont="1" applyFill="1" applyAlignment="1" applyProtection="1">
      <alignment vertical="center"/>
      <protection locked="0"/>
    </xf>
    <xf numFmtId="2" fontId="86" fillId="0" borderId="0" xfId="0" applyNumberFormat="1" applyFont="1" applyFill="1" applyAlignment="1" applyProtection="1">
      <alignment horizontal="right" vertical="center" wrapText="1"/>
      <protection/>
    </xf>
    <xf numFmtId="182" fontId="86" fillId="0" borderId="0" xfId="0" applyNumberFormat="1" applyFont="1" applyFill="1" applyAlignment="1" applyProtection="1">
      <alignment horizontal="right" vertical="center" wrapText="1"/>
      <protection/>
    </xf>
    <xf numFmtId="183" fontId="86" fillId="0" borderId="0" xfId="0" applyNumberFormat="1" applyFont="1" applyFill="1" applyAlignment="1" applyProtection="1">
      <alignment horizontal="right" vertical="center" wrapText="1"/>
      <protection/>
    </xf>
    <xf numFmtId="0" fontId="86" fillId="0" borderId="0" xfId="0" applyFont="1" applyFill="1" applyAlignment="1" applyProtection="1">
      <alignment horizontal="right" vertical="center" wrapText="1"/>
      <protection/>
    </xf>
    <xf numFmtId="0" fontId="87" fillId="0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horizontal="distributed" vertical="center" wrapText="1" indent="2"/>
      <protection locked="0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2" fontId="81" fillId="0" borderId="0" xfId="0" applyNumberFormat="1" applyFont="1" applyFill="1" applyAlignment="1" applyProtection="1">
      <alignment horizontal="right" vertical="center" wrapText="1"/>
      <protection/>
    </xf>
    <xf numFmtId="182" fontId="81" fillId="0" borderId="0" xfId="0" applyNumberFormat="1" applyFont="1" applyFill="1" applyAlignment="1" applyProtection="1">
      <alignment horizontal="right" vertical="center" wrapText="1"/>
      <protection/>
    </xf>
    <xf numFmtId="0" fontId="81" fillId="0" borderId="0" xfId="0" applyFont="1" applyFill="1" applyAlignment="1" applyProtection="1">
      <alignment horizontal="right" vertical="center" wrapText="1"/>
      <protection/>
    </xf>
    <xf numFmtId="0" fontId="77" fillId="0" borderId="13" xfId="0" applyFont="1" applyFill="1" applyBorder="1" applyAlignment="1" applyProtection="1">
      <alignment vertical="center"/>
      <protection locked="0"/>
    </xf>
    <xf numFmtId="0" fontId="89" fillId="0" borderId="13" xfId="0" applyFont="1" applyFill="1" applyBorder="1" applyAlignment="1" applyProtection="1">
      <alignment horizontal="distributed" vertical="center" wrapText="1"/>
      <protection locked="0"/>
    </xf>
    <xf numFmtId="0" fontId="81" fillId="0" borderId="11" xfId="0" applyFont="1" applyFill="1" applyBorder="1" applyAlignment="1" applyProtection="1">
      <alignment horizontal="center" vertical="center" wrapText="1"/>
      <protection locked="0"/>
    </xf>
    <xf numFmtId="0" fontId="78" fillId="0" borderId="13" xfId="0" applyFont="1" applyFill="1" applyBorder="1" applyAlignment="1" applyProtection="1">
      <alignment horizontal="right" vertical="center" wrapText="1"/>
      <protection locked="0"/>
    </xf>
    <xf numFmtId="182" fontId="7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76" fillId="0" borderId="0" xfId="0" applyFont="1" applyFill="1" applyAlignment="1" applyProtection="1">
      <alignment vertical="center"/>
      <protection locked="0"/>
    </xf>
    <xf numFmtId="0" fontId="77" fillId="0" borderId="0" xfId="0" applyFont="1" applyFill="1" applyAlignment="1" applyProtection="1">
      <alignment/>
      <protection locked="0"/>
    </xf>
    <xf numFmtId="0" fontId="91" fillId="0" borderId="14" xfId="0" applyFont="1" applyFill="1" applyBorder="1" applyAlignment="1" applyProtection="1">
      <alignment horizontal="center" vertical="center"/>
      <protection locked="0"/>
    </xf>
    <xf numFmtId="0" fontId="91" fillId="0" borderId="15" xfId="0" applyFont="1" applyFill="1" applyBorder="1" applyAlignment="1" applyProtection="1">
      <alignment vertical="center"/>
      <protection locked="0"/>
    </xf>
    <xf numFmtId="0" fontId="77" fillId="0" borderId="15" xfId="0" applyFont="1" applyFill="1" applyBorder="1" applyAlignment="1" applyProtection="1">
      <alignment vertical="center"/>
      <protection locked="0"/>
    </xf>
    <xf numFmtId="0" fontId="92" fillId="0" borderId="15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vertical="center"/>
      <protection locked="0"/>
    </xf>
    <xf numFmtId="0" fontId="89" fillId="0" borderId="16" xfId="0" applyFont="1" applyFill="1" applyBorder="1" applyAlignment="1" applyProtection="1">
      <alignment vertical="center"/>
      <protection locked="0"/>
    </xf>
    <xf numFmtId="0" fontId="77" fillId="0" borderId="17" xfId="0" applyFont="1" applyFill="1" applyBorder="1" applyAlignment="1" applyProtection="1">
      <alignment vertical="center"/>
      <protection locked="0"/>
    </xf>
    <xf numFmtId="0" fontId="78" fillId="0" borderId="0" xfId="0" applyFont="1" applyFill="1" applyBorder="1" applyAlignment="1" applyProtection="1">
      <alignment vertical="center"/>
      <protection locked="0"/>
    </xf>
    <xf numFmtId="0" fontId="93" fillId="0" borderId="12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182" fontId="81" fillId="0" borderId="0" xfId="0" applyNumberFormat="1" applyFont="1" applyFill="1" applyAlignment="1" applyProtection="1">
      <alignment horizontal="right" vertical="center" wrapText="1"/>
      <protection locked="0"/>
    </xf>
    <xf numFmtId="183" fontId="81" fillId="0" borderId="0" xfId="0" applyNumberFormat="1" applyFont="1" applyFill="1" applyAlignment="1" applyProtection="1">
      <alignment horizontal="right" vertical="center" wrapText="1"/>
      <protection locked="0"/>
    </xf>
    <xf numFmtId="0" fontId="81" fillId="0" borderId="0" xfId="0" applyFont="1" applyFill="1" applyAlignment="1" applyProtection="1">
      <alignment vertical="center"/>
      <protection/>
    </xf>
    <xf numFmtId="182" fontId="81" fillId="0" borderId="0" xfId="0" applyNumberFormat="1" applyFont="1" applyFill="1" applyAlignment="1" applyProtection="1">
      <alignment vertical="center"/>
      <protection/>
    </xf>
    <xf numFmtId="183" fontId="81" fillId="0" borderId="0" xfId="0" applyNumberFormat="1" applyFont="1" applyFill="1" applyAlignment="1" applyProtection="1">
      <alignment vertical="center"/>
      <protection/>
    </xf>
    <xf numFmtId="0" fontId="82" fillId="0" borderId="0" xfId="0" applyFont="1" applyFill="1" applyAlignment="1" applyProtection="1">
      <alignment vertical="center"/>
      <protection/>
    </xf>
    <xf numFmtId="184" fontId="75" fillId="0" borderId="0" xfId="0" applyNumberFormat="1" applyFont="1" applyFill="1" applyAlignment="1" applyProtection="1">
      <alignment horizontal="right" vertical="center" wrapText="1"/>
      <protection/>
    </xf>
    <xf numFmtId="183" fontId="75" fillId="0" borderId="0" xfId="0" applyNumberFormat="1" applyFont="1" applyFill="1" applyAlignment="1" applyProtection="1">
      <alignment vertical="center"/>
      <protection/>
    </xf>
    <xf numFmtId="193" fontId="75" fillId="0" borderId="0" xfId="0" applyNumberFormat="1" applyFont="1" applyFill="1" applyAlignment="1" applyProtection="1">
      <alignment horizontal="right" vertical="center" wrapText="1"/>
      <protection/>
    </xf>
    <xf numFmtId="184" fontId="75" fillId="0" borderId="0" xfId="0" applyNumberFormat="1" applyFont="1" applyFill="1" applyAlignment="1" applyProtection="1">
      <alignment horizontal="right" vertical="center" wrapText="1"/>
      <protection locked="0"/>
    </xf>
    <xf numFmtId="185" fontId="75" fillId="0" borderId="0" xfId="0" applyNumberFormat="1" applyFont="1" applyFill="1" applyAlignment="1" applyProtection="1">
      <alignment horizontal="right" vertical="center" wrapText="1"/>
      <protection locked="0"/>
    </xf>
    <xf numFmtId="185" fontId="86" fillId="0" borderId="0" xfId="0" applyNumberFormat="1" applyFont="1" applyFill="1" applyAlignment="1" applyProtection="1">
      <alignment horizontal="right" vertical="center" wrapText="1"/>
      <protection/>
    </xf>
    <xf numFmtId="43" fontId="86" fillId="0" borderId="0" xfId="0" applyNumberFormat="1" applyFont="1" applyFill="1" applyAlignment="1" applyProtection="1">
      <alignment horizontal="right" vertical="center" wrapText="1"/>
      <protection/>
    </xf>
    <xf numFmtId="0" fontId="81" fillId="0" borderId="12" xfId="0" applyFont="1" applyFill="1" applyBorder="1" applyAlignment="1" applyProtection="1">
      <alignment horizontal="left" vertical="center" wrapText="1"/>
      <protection locked="0"/>
    </xf>
    <xf numFmtId="43" fontId="80" fillId="0" borderId="0" xfId="0" applyNumberFormat="1" applyFont="1" applyFill="1" applyBorder="1" applyAlignment="1" applyProtection="1">
      <alignment vertical="center"/>
      <protection locked="0"/>
    </xf>
    <xf numFmtId="41" fontId="80" fillId="0" borderId="0" xfId="0" applyNumberFormat="1" applyFont="1" applyFill="1" applyBorder="1" applyAlignment="1" applyProtection="1">
      <alignment vertical="center"/>
      <protection locked="0"/>
    </xf>
    <xf numFmtId="43" fontId="77" fillId="0" borderId="0" xfId="0" applyNumberFormat="1" applyFont="1" applyFill="1" applyBorder="1" applyAlignment="1" applyProtection="1">
      <alignment vertical="center"/>
      <protection locked="0"/>
    </xf>
    <xf numFmtId="198" fontId="75" fillId="0" borderId="0" xfId="0" applyNumberFormat="1" applyFont="1" applyFill="1" applyAlignment="1" applyProtection="1">
      <alignment vertical="center"/>
      <protection/>
    </xf>
    <xf numFmtId="201" fontId="81" fillId="0" borderId="0" xfId="0" applyNumberFormat="1" applyFont="1" applyFill="1" applyAlignment="1" applyProtection="1">
      <alignment horizontal="right" vertical="center" wrapText="1"/>
      <protection/>
    </xf>
    <xf numFmtId="185" fontId="77" fillId="0" borderId="0" xfId="0" applyNumberFormat="1" applyFont="1" applyFill="1" applyAlignment="1" applyProtection="1">
      <alignment vertical="center"/>
      <protection locked="0"/>
    </xf>
    <xf numFmtId="201" fontId="86" fillId="0" borderId="0" xfId="0" applyNumberFormat="1" applyFont="1" applyFill="1" applyAlignment="1" applyProtection="1">
      <alignment horizontal="right" vertical="center" wrapText="1"/>
      <protection/>
    </xf>
    <xf numFmtId="0" fontId="81" fillId="0" borderId="17" xfId="0" applyFont="1" applyFill="1" applyBorder="1" applyAlignment="1" applyProtection="1">
      <alignment horizontal="right" vertical="center" wrapText="1"/>
      <protection/>
    </xf>
    <xf numFmtId="191" fontId="81" fillId="0" borderId="0" xfId="0" applyNumberFormat="1" applyFont="1" applyFill="1" applyAlignment="1" applyProtection="1">
      <alignment horizontal="right" vertical="center" wrapText="1"/>
      <protection locked="0"/>
    </xf>
    <xf numFmtId="197" fontId="81" fillId="0" borderId="0" xfId="0" applyNumberFormat="1" applyFont="1" applyFill="1" applyAlignment="1" applyProtection="1">
      <alignment horizontal="right" vertical="center" wrapText="1"/>
      <protection/>
    </xf>
    <xf numFmtId="43" fontId="81" fillId="0" borderId="0" xfId="0" applyNumberFormat="1" applyFont="1" applyFill="1" applyAlignment="1" applyProtection="1">
      <alignment horizontal="right" vertical="center" wrapText="1"/>
      <protection/>
    </xf>
    <xf numFmtId="191" fontId="86" fillId="0" borderId="0" xfId="0" applyNumberFormat="1" applyFont="1" applyFill="1" applyAlignment="1" applyProtection="1">
      <alignment horizontal="right" vertical="center" wrapText="1"/>
      <protection locked="0"/>
    </xf>
    <xf numFmtId="0" fontId="92" fillId="0" borderId="15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92" fillId="0" borderId="14" xfId="0" applyFont="1" applyFill="1" applyBorder="1" applyAlignment="1" applyProtection="1">
      <alignment horizontal="center" vertical="center"/>
      <protection locked="0"/>
    </xf>
    <xf numFmtId="0" fontId="92" fillId="0" borderId="16" xfId="0" applyFont="1" applyFill="1" applyBorder="1" applyAlignment="1" applyProtection="1">
      <alignment horizontal="center" vertical="center"/>
      <protection locked="0"/>
    </xf>
    <xf numFmtId="0" fontId="92" fillId="0" borderId="12" xfId="0" applyFont="1" applyFill="1" applyBorder="1" applyAlignment="1" applyProtection="1">
      <alignment horizontal="center" vertical="center"/>
      <protection locked="0"/>
    </xf>
    <xf numFmtId="0" fontId="78" fillId="0" borderId="12" xfId="0" applyFont="1" applyFill="1" applyBorder="1" applyAlignment="1" applyProtection="1">
      <alignment horizontal="center" vertical="center"/>
      <protection locked="0"/>
    </xf>
    <xf numFmtId="0" fontId="78" fillId="0" borderId="13" xfId="0" applyFont="1" applyFill="1" applyBorder="1" applyAlignment="1" applyProtection="1">
      <alignment horizontal="center" vertical="center"/>
      <protection locked="0"/>
    </xf>
    <xf numFmtId="0" fontId="78" fillId="0" borderId="11" xfId="0" applyFont="1" applyFill="1" applyBorder="1" applyAlignment="1" applyProtection="1">
      <alignment horizontal="center" vertical="center"/>
      <protection locked="0"/>
    </xf>
    <xf numFmtId="0" fontId="78" fillId="0" borderId="10" xfId="0" applyFont="1" applyFill="1" applyBorder="1" applyAlignment="1" applyProtection="1">
      <alignment horizontal="center" vertical="center"/>
      <protection locked="0"/>
    </xf>
    <xf numFmtId="0" fontId="92" fillId="0" borderId="18" xfId="0" applyFont="1" applyFill="1" applyBorder="1" applyAlignment="1" applyProtection="1">
      <alignment horizontal="center" vertical="center"/>
      <protection locked="0"/>
    </xf>
    <xf numFmtId="0" fontId="92" fillId="0" borderId="19" xfId="0" applyFont="1" applyFill="1" applyBorder="1" applyAlignment="1" applyProtection="1">
      <alignment horizontal="center" vertical="center"/>
      <protection locked="0"/>
    </xf>
    <xf numFmtId="0" fontId="78" fillId="0" borderId="20" xfId="0" applyFont="1" applyFill="1" applyBorder="1" applyAlignment="1" applyProtection="1">
      <alignment horizontal="center" vertical="center"/>
      <protection locked="0"/>
    </xf>
    <xf numFmtId="0" fontId="93" fillId="0" borderId="11" xfId="0" applyFont="1" applyFill="1" applyBorder="1" applyAlignment="1" applyProtection="1">
      <alignment horizontal="center" vertical="center"/>
      <protection locked="0"/>
    </xf>
    <xf numFmtId="0" fontId="92" fillId="0" borderId="17" xfId="0" applyFont="1" applyFill="1" applyBorder="1" applyAlignment="1" applyProtection="1">
      <alignment horizontal="center" vertical="center"/>
      <protection locked="0"/>
    </xf>
    <xf numFmtId="0" fontId="78" fillId="0" borderId="17" xfId="0" applyFont="1" applyFill="1" applyBorder="1" applyAlignment="1" applyProtection="1">
      <alignment horizontal="center" vertical="center"/>
      <protection locked="0"/>
    </xf>
    <xf numFmtId="0" fontId="78" fillId="0" borderId="13" xfId="0" applyFont="1" applyFill="1" applyBorder="1" applyAlignment="1" applyProtection="1">
      <alignment horizontal="center" vertical="center"/>
      <protection locked="0"/>
    </xf>
    <xf numFmtId="0" fontId="78" fillId="0" borderId="11" xfId="0" applyFont="1" applyFill="1" applyBorder="1" applyAlignment="1" applyProtection="1">
      <alignment horizontal="center" vertical="center"/>
      <protection locked="0"/>
    </xf>
    <xf numFmtId="0" fontId="92" fillId="0" borderId="15" xfId="0" applyFont="1" applyFill="1" applyBorder="1" applyAlignment="1" applyProtection="1">
      <alignment horizontal="center" vertical="center"/>
      <protection locked="0"/>
    </xf>
    <xf numFmtId="0" fontId="92" fillId="0" borderId="16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92" fillId="0" borderId="12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78" fillId="0" borderId="12" xfId="0" applyFont="1" applyFill="1" applyBorder="1" applyAlignment="1" applyProtection="1">
      <alignment horizontal="center" vertical="center"/>
      <protection locked="0"/>
    </xf>
    <xf numFmtId="0" fontId="95" fillId="0" borderId="0" xfId="0" applyFont="1" applyFill="1" applyBorder="1" applyAlignment="1" applyProtection="1">
      <alignment horizontal="distributed" vertical="center" wrapText="1" indent="1"/>
      <protection locked="0"/>
    </xf>
    <xf numFmtId="0" fontId="95" fillId="0" borderId="12" xfId="0" applyFont="1" applyFill="1" applyBorder="1" applyAlignment="1" applyProtection="1">
      <alignment horizontal="distributed" vertical="center" wrapText="1" indent="1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justify" vertical="center" wrapText="1"/>
      <protection locked="0"/>
    </xf>
    <xf numFmtId="0" fontId="82" fillId="0" borderId="12" xfId="0" applyFont="1" applyFill="1" applyBorder="1" applyAlignment="1" applyProtection="1">
      <alignment horizontal="justify" vertical="center" wrapText="1"/>
      <protection locked="0"/>
    </xf>
    <xf numFmtId="0" fontId="84" fillId="0" borderId="0" xfId="0" applyFont="1" applyFill="1" applyAlignment="1" applyProtection="1">
      <alignment vertical="center"/>
      <protection locked="0"/>
    </xf>
    <xf numFmtId="0" fontId="84" fillId="0" borderId="12" xfId="0" applyFont="1" applyFill="1" applyBorder="1" applyAlignment="1" applyProtection="1">
      <alignment vertical="center"/>
      <protection locked="0"/>
    </xf>
    <xf numFmtId="0" fontId="92" fillId="0" borderId="14" xfId="0" applyFont="1" applyFill="1" applyBorder="1" applyAlignment="1" applyProtection="1">
      <alignment horizontal="center" vertical="center"/>
      <protection locked="0"/>
    </xf>
    <xf numFmtId="0" fontId="96" fillId="0" borderId="16" xfId="0" applyFont="1" applyFill="1" applyBorder="1" applyAlignment="1" applyProtection="1">
      <alignment horizontal="center" vertical="center"/>
      <protection locked="0"/>
    </xf>
    <xf numFmtId="0" fontId="92" fillId="0" borderId="17" xfId="0" applyFont="1" applyFill="1" applyBorder="1" applyAlignment="1" applyProtection="1">
      <alignment horizontal="center" vertical="center"/>
      <protection locked="0"/>
    </xf>
    <xf numFmtId="0" fontId="91" fillId="0" borderId="12" xfId="0" applyFont="1" applyFill="1" applyBorder="1" applyAlignment="1" applyProtection="1">
      <alignment horizontal="center" vertical="center"/>
      <protection locked="0"/>
    </xf>
    <xf numFmtId="0" fontId="78" fillId="0" borderId="10" xfId="0" applyFont="1" applyFill="1" applyBorder="1" applyAlignment="1" applyProtection="1">
      <alignment horizontal="center" vertical="center"/>
      <protection locked="0"/>
    </xf>
    <xf numFmtId="0" fontId="97" fillId="0" borderId="13" xfId="0" applyFont="1" applyFill="1" applyBorder="1" applyAlignment="1" applyProtection="1">
      <alignment horizontal="center" vertical="center"/>
      <protection locked="0"/>
    </xf>
    <xf numFmtId="0" fontId="93" fillId="0" borderId="11" xfId="0" applyFont="1" applyFill="1" applyBorder="1" applyAlignment="1" applyProtection="1">
      <alignment horizontal="center" vertical="center"/>
      <protection locked="0"/>
    </xf>
    <xf numFmtId="0" fontId="92" fillId="0" borderId="18" xfId="0" applyFont="1" applyFill="1" applyBorder="1" applyAlignment="1" applyProtection="1">
      <alignment horizontal="center" vertical="center"/>
      <protection locked="0"/>
    </xf>
    <xf numFmtId="0" fontId="92" fillId="0" borderId="19" xfId="0" applyFont="1" applyFill="1" applyBorder="1" applyAlignment="1" applyProtection="1">
      <alignment horizontal="center" vertical="center"/>
      <protection locked="0"/>
    </xf>
    <xf numFmtId="0" fontId="78" fillId="0" borderId="17" xfId="0" applyFont="1" applyFill="1" applyBorder="1" applyAlignment="1" applyProtection="1">
      <alignment horizontal="center" vertical="center"/>
      <protection locked="0"/>
    </xf>
    <xf numFmtId="0" fontId="97" fillId="0" borderId="11" xfId="0" applyFont="1" applyFill="1" applyBorder="1" applyAlignment="1" applyProtection="1">
      <alignment horizontal="center" vertical="center"/>
      <protection locked="0"/>
    </xf>
    <xf numFmtId="0" fontId="98" fillId="0" borderId="0" xfId="0" applyFont="1" applyFill="1" applyAlignment="1" applyProtection="1">
      <alignment horizontal="center" vertical="center"/>
      <protection locked="0"/>
    </xf>
    <xf numFmtId="0" fontId="99" fillId="0" borderId="0" xfId="0" applyFont="1" applyFill="1" applyAlignment="1" applyProtection="1">
      <alignment horizontal="center" vertical="center"/>
      <protection locked="0"/>
    </xf>
    <xf numFmtId="0" fontId="100" fillId="0" borderId="0" xfId="0" applyFont="1" applyFill="1" applyAlignment="1" applyProtection="1">
      <alignment horizontal="center" vertical="center"/>
      <protection locked="0"/>
    </xf>
    <xf numFmtId="0" fontId="101" fillId="0" borderId="0" xfId="0" applyFont="1" applyFill="1" applyAlignment="1" applyProtection="1">
      <alignment horizontal="center" vertical="center"/>
      <protection locked="0"/>
    </xf>
    <xf numFmtId="0" fontId="91" fillId="0" borderId="0" xfId="0" applyFont="1" applyFill="1" applyAlignment="1" applyProtection="1">
      <alignment horizontal="center" vertical="center"/>
      <protection locked="0"/>
    </xf>
    <xf numFmtId="0" fontId="102" fillId="0" borderId="0" xfId="0" applyFont="1" applyFill="1" applyAlignment="1" applyProtection="1">
      <alignment horizontal="center" vertical="center"/>
      <protection locked="0"/>
    </xf>
    <xf numFmtId="0" fontId="79" fillId="0" borderId="0" xfId="0" applyFont="1" applyFill="1" applyAlignment="1" applyProtection="1">
      <alignment horizontal="center" vertical="center"/>
      <protection locked="0"/>
    </xf>
    <xf numFmtId="0" fontId="102" fillId="0" borderId="15" xfId="0" applyFont="1" applyFill="1" applyBorder="1" applyAlignment="1" applyProtection="1">
      <alignment horizontal="center" vertical="center"/>
      <protection locked="0"/>
    </xf>
    <xf numFmtId="0" fontId="78" fillId="0" borderId="19" xfId="0" applyFont="1" applyFill="1" applyBorder="1" applyAlignment="1" applyProtection="1">
      <alignment horizontal="center" vertical="center"/>
      <protection locked="0"/>
    </xf>
    <xf numFmtId="0" fontId="78" fillId="0" borderId="20" xfId="0" applyFont="1" applyFill="1" applyBorder="1" applyAlignment="1" applyProtection="1">
      <alignment horizontal="center" vertical="center"/>
      <protection locked="0"/>
    </xf>
    <xf numFmtId="0" fontId="93" fillId="0" borderId="13" xfId="0" applyFont="1" applyFill="1" applyBorder="1" applyAlignment="1" applyProtection="1">
      <alignment horizontal="center" vertical="center"/>
      <protection locked="0"/>
    </xf>
    <xf numFmtId="0" fontId="91" fillId="0" borderId="15" xfId="0" applyFont="1" applyFill="1" applyBorder="1" applyAlignment="1" applyProtection="1">
      <alignment horizontal="center" vertical="center"/>
      <protection locked="0"/>
    </xf>
    <xf numFmtId="0" fontId="77" fillId="0" borderId="16" xfId="0" applyFont="1" applyFill="1" applyBorder="1" applyAlignment="1" applyProtection="1">
      <alignment vertical="center"/>
      <protection locked="0"/>
    </xf>
    <xf numFmtId="0" fontId="103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horizontal="center" vertical="center"/>
      <protection locked="0"/>
    </xf>
    <xf numFmtId="0" fontId="105" fillId="0" borderId="0" xfId="0" applyFont="1" applyFill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horizontal="left" vertical="center"/>
      <protection locked="0"/>
    </xf>
    <xf numFmtId="0" fontId="92" fillId="0" borderId="15" xfId="0" applyFont="1" applyFill="1" applyBorder="1" applyAlignment="1" applyProtection="1">
      <alignment vertical="center"/>
      <protection locked="0"/>
    </xf>
    <xf numFmtId="0" fontId="77" fillId="0" borderId="13" xfId="0" applyFont="1" applyFill="1" applyBorder="1" applyAlignment="1" applyProtection="1">
      <alignment vertical="center"/>
      <protection locked="0"/>
    </xf>
    <xf numFmtId="0" fontId="78" fillId="0" borderId="12" xfId="0" applyFont="1" applyFill="1" applyBorder="1" applyAlignment="1" applyProtection="1">
      <alignment vertical="center"/>
      <protection locked="0"/>
    </xf>
    <xf numFmtId="0" fontId="93" fillId="0" borderId="17" xfId="0" applyFont="1" applyFill="1" applyBorder="1" applyAlignment="1" applyProtection="1">
      <alignment vertical="center"/>
      <protection locked="0"/>
    </xf>
    <xf numFmtId="0" fontId="78" fillId="0" borderId="10" xfId="0" applyFont="1" applyFill="1" applyBorder="1" applyAlignment="1" applyProtection="1">
      <alignment horizontal="right" vertical="center"/>
      <protection locked="0"/>
    </xf>
    <xf numFmtId="0" fontId="91" fillId="0" borderId="16" xfId="0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Alignment="1" applyProtection="1">
      <alignment vertical="center"/>
      <protection locked="0"/>
    </xf>
    <xf numFmtId="0" fontId="91" fillId="0" borderId="0" xfId="0" applyFont="1" applyFill="1" applyBorder="1" applyAlignment="1" applyProtection="1">
      <alignment horizontal="justify" vertical="center" wrapText="1"/>
      <protection locked="0"/>
    </xf>
    <xf numFmtId="0" fontId="91" fillId="0" borderId="12" xfId="0" applyFont="1" applyFill="1" applyBorder="1" applyAlignment="1" applyProtection="1">
      <alignment horizontal="justify" vertical="center" wrapText="1"/>
      <protection locked="0"/>
    </xf>
    <xf numFmtId="199" fontId="75" fillId="0" borderId="0" xfId="0" applyNumberFormat="1" applyFont="1" applyFill="1" applyAlignment="1" applyProtection="1">
      <alignment horizontal="right" vertical="center" wrapText="1"/>
      <protection/>
    </xf>
    <xf numFmtId="200" fontId="75" fillId="0" borderId="0" xfId="0" applyNumberFormat="1" applyFont="1" applyFill="1" applyAlignment="1" applyProtection="1">
      <alignment horizontal="right" vertical="center" wrapText="1"/>
      <protection/>
    </xf>
    <xf numFmtId="201" fontId="75" fillId="0" borderId="0" xfId="0" applyNumberFormat="1" applyFont="1" applyFill="1" applyAlignment="1" applyProtection="1">
      <alignment horizontal="right" vertical="center" wrapText="1"/>
      <protection/>
    </xf>
    <xf numFmtId="191" fontId="75" fillId="0" borderId="0" xfId="0" applyNumberFormat="1" applyFont="1" applyFill="1" applyAlignment="1" applyProtection="1">
      <alignment horizontal="right" vertical="center" wrapText="1"/>
      <protection locked="0"/>
    </xf>
    <xf numFmtId="0" fontId="106" fillId="0" borderId="0" xfId="0" applyFont="1" applyFill="1" applyAlignment="1" applyProtection="1">
      <alignment vertical="center"/>
      <protection locked="0"/>
    </xf>
    <xf numFmtId="193" fontId="86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view="pageBreakPreview" zoomScale="80" zoomScaleSheetLayoutView="80" zoomScalePageLayoutView="0" workbookViewId="0" topLeftCell="A1">
      <selection activeCell="H30" sqref="H30"/>
    </sheetView>
  </sheetViews>
  <sheetFormatPr defaultColWidth="9.00390625" defaultRowHeight="16.5"/>
  <cols>
    <col min="1" max="1" width="2.875" style="3" customWidth="1"/>
    <col min="2" max="2" width="23.50390625" style="3" customWidth="1"/>
    <col min="3" max="3" width="11.625" style="3" customWidth="1"/>
    <col min="4" max="4" width="20.625" style="3" customWidth="1"/>
    <col min="5" max="5" width="20.50390625" style="3" customWidth="1"/>
    <col min="6" max="6" width="19.625" style="3" customWidth="1"/>
    <col min="7" max="8" width="19.75390625" style="3" customWidth="1"/>
    <col min="9" max="9" width="3.625" style="3" customWidth="1"/>
    <col min="10" max="10" width="16.375" style="3" customWidth="1"/>
    <col min="11" max="11" width="2.875" style="3" customWidth="1"/>
    <col min="12" max="12" width="20.625" style="3" customWidth="1"/>
    <col min="13" max="13" width="10.50390625" style="3" customWidth="1"/>
    <col min="14" max="14" width="11.00390625" style="3" customWidth="1"/>
    <col min="15" max="15" width="11.875" style="3" customWidth="1"/>
    <col min="16" max="16" width="10.375" style="3" customWidth="1"/>
    <col min="17" max="17" width="11.875" style="3" customWidth="1"/>
    <col min="18" max="18" width="13.00390625" style="3" customWidth="1"/>
    <col min="19" max="19" width="13.625" style="3" customWidth="1"/>
    <col min="20" max="21" width="13.125" style="3" customWidth="1"/>
    <col min="22" max="22" width="11.625" style="3" customWidth="1"/>
    <col min="23" max="23" width="14.625" style="3" customWidth="1"/>
    <col min="24" max="24" width="2.875" style="3" customWidth="1"/>
    <col min="25" max="25" width="22.375" style="3" customWidth="1"/>
    <col min="26" max="26" width="10.75390625" style="3" customWidth="1"/>
    <col min="27" max="27" width="13.75390625" style="3" customWidth="1"/>
    <col min="28" max="28" width="15.50390625" style="3" customWidth="1"/>
    <col min="29" max="29" width="13.875" style="3" customWidth="1"/>
    <col min="30" max="31" width="15.625" style="3" customWidth="1"/>
    <col min="32" max="32" width="16.50390625" style="3" customWidth="1"/>
    <col min="33" max="34" width="15.625" style="3" customWidth="1"/>
    <col min="35" max="16384" width="9.00390625" style="3" customWidth="1"/>
  </cols>
  <sheetData>
    <row r="1" spans="1:34" ht="11.25" customHeight="1">
      <c r="A1" s="2" t="s">
        <v>71</v>
      </c>
      <c r="J1" s="4" t="s">
        <v>72</v>
      </c>
      <c r="K1" s="2" t="s">
        <v>73</v>
      </c>
      <c r="L1" s="47"/>
      <c r="W1" s="4" t="s">
        <v>74</v>
      </c>
      <c r="X1" s="46" t="s">
        <v>75</v>
      </c>
      <c r="AH1" s="4" t="s">
        <v>76</v>
      </c>
    </row>
    <row r="2" spans="2:25" ht="6" customHeight="1">
      <c r="B2" s="5"/>
      <c r="L2" s="5"/>
      <c r="Y2" s="5"/>
    </row>
    <row r="3" spans="1:10" ht="24" customHeight="1">
      <c r="A3" s="140" t="s">
        <v>2</v>
      </c>
      <c r="B3" s="140"/>
      <c r="C3" s="140"/>
      <c r="D3" s="140"/>
      <c r="E3" s="140"/>
      <c r="F3" s="138" t="s">
        <v>34</v>
      </c>
      <c r="G3" s="139"/>
      <c r="H3" s="139"/>
      <c r="I3" s="139"/>
      <c r="J3" s="139"/>
    </row>
    <row r="4" ht="6" customHeight="1"/>
    <row r="5" spans="1:34" ht="27" customHeight="1">
      <c r="A5" s="125" t="s">
        <v>77</v>
      </c>
      <c r="B5" s="125"/>
      <c r="C5" s="125"/>
      <c r="D5" s="125"/>
      <c r="E5" s="125"/>
      <c r="F5" s="126" t="s">
        <v>54</v>
      </c>
      <c r="G5" s="127"/>
      <c r="H5" s="127"/>
      <c r="I5" s="127"/>
      <c r="J5" s="127"/>
      <c r="K5" s="125" t="s">
        <v>78</v>
      </c>
      <c r="L5" s="125"/>
      <c r="M5" s="125"/>
      <c r="N5" s="125"/>
      <c r="O5" s="125"/>
      <c r="P5" s="125"/>
      <c r="Q5" s="125"/>
      <c r="R5" s="126" t="s">
        <v>55</v>
      </c>
      <c r="S5" s="127"/>
      <c r="T5" s="127"/>
      <c r="U5" s="127"/>
      <c r="V5" s="127"/>
      <c r="W5" s="127"/>
      <c r="X5" s="125" t="s">
        <v>79</v>
      </c>
      <c r="Y5" s="125"/>
      <c r="Z5" s="125"/>
      <c r="AA5" s="125"/>
      <c r="AB5" s="125"/>
      <c r="AC5" s="125"/>
      <c r="AD5" s="126" t="s">
        <v>56</v>
      </c>
      <c r="AE5" s="127"/>
      <c r="AF5" s="127"/>
      <c r="AG5" s="127"/>
      <c r="AH5" s="127"/>
    </row>
    <row r="6" ht="9.75" customHeight="1"/>
    <row r="7" spans="1:34" ht="18.75" customHeight="1">
      <c r="A7" s="128" t="s">
        <v>8</v>
      </c>
      <c r="B7" s="128"/>
      <c r="C7" s="128"/>
      <c r="D7" s="128"/>
      <c r="E7" s="128"/>
      <c r="F7" s="129" t="s">
        <v>32</v>
      </c>
      <c r="G7" s="130"/>
      <c r="H7" s="130"/>
      <c r="I7" s="130"/>
      <c r="J7" s="130"/>
      <c r="K7" s="128" t="s">
        <v>8</v>
      </c>
      <c r="L7" s="128"/>
      <c r="M7" s="128"/>
      <c r="N7" s="128"/>
      <c r="O7" s="128"/>
      <c r="P7" s="128"/>
      <c r="Q7" s="128"/>
      <c r="R7" s="129" t="s">
        <v>22</v>
      </c>
      <c r="S7" s="130"/>
      <c r="T7" s="130"/>
      <c r="U7" s="130"/>
      <c r="V7" s="130"/>
      <c r="W7" s="130"/>
      <c r="X7" s="128" t="s">
        <v>8</v>
      </c>
      <c r="Y7" s="128"/>
      <c r="Z7" s="128"/>
      <c r="AA7" s="128"/>
      <c r="AB7" s="128"/>
      <c r="AC7" s="128"/>
      <c r="AD7" s="129" t="s">
        <v>22</v>
      </c>
      <c r="AE7" s="130"/>
      <c r="AF7" s="130"/>
      <c r="AG7" s="130"/>
      <c r="AH7" s="130"/>
    </row>
    <row r="8" spans="1:34" ht="12" customHeight="1">
      <c r="A8" s="131" t="s">
        <v>33</v>
      </c>
      <c r="B8" s="6" t="s">
        <v>44</v>
      </c>
      <c r="I8" s="105" t="s">
        <v>35</v>
      </c>
      <c r="J8" s="5" t="s">
        <v>46</v>
      </c>
      <c r="K8" s="131" t="s">
        <v>29</v>
      </c>
      <c r="L8" s="6" t="s">
        <v>44</v>
      </c>
      <c r="V8" s="105" t="s">
        <v>37</v>
      </c>
      <c r="W8" s="5" t="s">
        <v>47</v>
      </c>
      <c r="X8" s="131" t="s">
        <v>29</v>
      </c>
      <c r="Y8" s="5" t="s">
        <v>80</v>
      </c>
      <c r="AG8" s="141" t="s">
        <v>36</v>
      </c>
      <c r="AH8" s="5" t="s">
        <v>47</v>
      </c>
    </row>
    <row r="9" spans="1:34" ht="13.5" customHeight="1">
      <c r="A9" s="131"/>
      <c r="B9" s="6" t="s">
        <v>45</v>
      </c>
      <c r="I9" s="105"/>
      <c r="J9" s="5" t="s">
        <v>81</v>
      </c>
      <c r="K9" s="131"/>
      <c r="L9" s="6" t="s">
        <v>45</v>
      </c>
      <c r="V9" s="105"/>
      <c r="W9" s="5" t="s">
        <v>82</v>
      </c>
      <c r="X9" s="131"/>
      <c r="Y9" s="6" t="s">
        <v>83</v>
      </c>
      <c r="AG9" s="141"/>
      <c r="AH9" s="5" t="s">
        <v>82</v>
      </c>
    </row>
    <row r="10" spans="2:34" ht="1.5" customHeight="1">
      <c r="B10" s="7"/>
      <c r="H10" s="8"/>
      <c r="I10" s="8"/>
      <c r="J10" s="9"/>
      <c r="L10" s="45"/>
      <c r="V10" s="8"/>
      <c r="W10" s="46"/>
      <c r="Y10" s="45"/>
      <c r="AG10" s="8"/>
      <c r="AH10" s="5"/>
    </row>
    <row r="11" spans="1:34" ht="13.5" customHeight="1">
      <c r="A11" s="101" t="s">
        <v>59</v>
      </c>
      <c r="B11" s="101"/>
      <c r="C11" s="102"/>
      <c r="D11" s="114" t="s">
        <v>31</v>
      </c>
      <c r="E11" s="136"/>
      <c r="F11" s="101" t="s">
        <v>13</v>
      </c>
      <c r="G11" s="137"/>
      <c r="H11" s="84" t="s">
        <v>15</v>
      </c>
      <c r="I11" s="84"/>
      <c r="J11" s="84" t="s">
        <v>20</v>
      </c>
      <c r="K11" s="101" t="s">
        <v>59</v>
      </c>
      <c r="L11" s="101"/>
      <c r="M11" s="102"/>
      <c r="N11" s="48" t="s">
        <v>84</v>
      </c>
      <c r="O11" s="49"/>
      <c r="P11" s="49"/>
      <c r="Q11" s="50"/>
      <c r="R11" s="50"/>
      <c r="S11" s="84"/>
      <c r="T11" s="84"/>
      <c r="U11" s="51" t="s">
        <v>1</v>
      </c>
      <c r="V11" s="52"/>
      <c r="W11" s="53"/>
      <c r="X11" s="101" t="s">
        <v>59</v>
      </c>
      <c r="Y11" s="101"/>
      <c r="Z11" s="102"/>
      <c r="AA11" s="86" t="s">
        <v>41</v>
      </c>
      <c r="AB11" s="49"/>
      <c r="AC11" s="142"/>
      <c r="AD11" s="87" t="s">
        <v>1</v>
      </c>
      <c r="AE11" s="114" t="s">
        <v>85</v>
      </c>
      <c r="AF11" s="101"/>
      <c r="AG11" s="101"/>
      <c r="AH11" s="101"/>
    </row>
    <row r="12" spans="1:34" ht="12.75" customHeight="1">
      <c r="A12" s="103"/>
      <c r="B12" s="103"/>
      <c r="C12" s="104"/>
      <c r="D12" s="10"/>
      <c r="E12" s="90" t="s">
        <v>9</v>
      </c>
      <c r="F12" s="11" t="s">
        <v>14</v>
      </c>
      <c r="G12" s="12"/>
      <c r="H12" s="118" t="s">
        <v>16</v>
      </c>
      <c r="I12" s="99"/>
      <c r="J12" s="135"/>
      <c r="K12" s="103"/>
      <c r="L12" s="103"/>
      <c r="M12" s="104"/>
      <c r="N12" s="54"/>
      <c r="O12" s="13"/>
      <c r="P12" s="13"/>
      <c r="Q12" s="55"/>
      <c r="R12" s="55" t="s">
        <v>16</v>
      </c>
      <c r="S12" s="13"/>
      <c r="T12" s="13"/>
      <c r="U12" s="13"/>
      <c r="V12" s="116" t="s">
        <v>86</v>
      </c>
      <c r="W12" s="117"/>
      <c r="X12" s="103"/>
      <c r="Y12" s="103"/>
      <c r="Z12" s="104"/>
      <c r="AA12" s="54"/>
      <c r="AB12" s="99" t="s">
        <v>25</v>
      </c>
      <c r="AC12" s="143"/>
      <c r="AD12" s="144"/>
      <c r="AE12" s="145"/>
      <c r="AF12" s="99" t="s">
        <v>42</v>
      </c>
      <c r="AG12" s="135"/>
      <c r="AH12" s="90"/>
    </row>
    <row r="13" spans="1:34" ht="13.5" customHeight="1">
      <c r="A13" s="103"/>
      <c r="B13" s="103"/>
      <c r="C13" s="104"/>
      <c r="D13" s="114" t="s">
        <v>87</v>
      </c>
      <c r="E13" s="102"/>
      <c r="F13" s="101" t="s">
        <v>17</v>
      </c>
      <c r="G13" s="102"/>
      <c r="H13" s="114" t="s">
        <v>88</v>
      </c>
      <c r="I13" s="101"/>
      <c r="J13" s="102"/>
      <c r="K13" s="103"/>
      <c r="L13" s="103"/>
      <c r="M13" s="104"/>
      <c r="N13" s="114" t="s">
        <v>89</v>
      </c>
      <c r="O13" s="132"/>
      <c r="P13" s="132"/>
      <c r="Q13" s="132"/>
      <c r="R13" s="101" t="s">
        <v>90</v>
      </c>
      <c r="S13" s="102"/>
      <c r="T13" s="114" t="s">
        <v>91</v>
      </c>
      <c r="U13" s="102"/>
      <c r="V13" s="97"/>
      <c r="W13" s="88"/>
      <c r="X13" s="103"/>
      <c r="Y13" s="103"/>
      <c r="Z13" s="104"/>
      <c r="AA13" s="114" t="s">
        <v>92</v>
      </c>
      <c r="AB13" s="132"/>
      <c r="AC13" s="48" t="s">
        <v>93</v>
      </c>
      <c r="AD13" s="87"/>
      <c r="AE13" s="114" t="s">
        <v>94</v>
      </c>
      <c r="AF13" s="132"/>
      <c r="AG13" s="114" t="s">
        <v>17</v>
      </c>
      <c r="AH13" s="101"/>
    </row>
    <row r="14" spans="1:34" ht="12.75" customHeight="1">
      <c r="A14" s="105" t="s">
        <v>58</v>
      </c>
      <c r="B14" s="105"/>
      <c r="C14" s="106"/>
      <c r="D14" s="118" t="s">
        <v>10</v>
      </c>
      <c r="E14" s="100"/>
      <c r="F14" s="99" t="s">
        <v>21</v>
      </c>
      <c r="G14" s="120"/>
      <c r="H14" s="118" t="s">
        <v>18</v>
      </c>
      <c r="I14" s="99"/>
      <c r="J14" s="120"/>
      <c r="K14" s="103"/>
      <c r="L14" s="103"/>
      <c r="M14" s="104"/>
      <c r="N14" s="118" t="s">
        <v>38</v>
      </c>
      <c r="O14" s="119"/>
      <c r="P14" s="119"/>
      <c r="Q14" s="119"/>
      <c r="R14" s="90"/>
      <c r="S14" s="96"/>
      <c r="T14" s="118" t="s">
        <v>40</v>
      </c>
      <c r="U14" s="120"/>
      <c r="V14" s="98"/>
      <c r="W14" s="56"/>
      <c r="X14" s="105" t="s">
        <v>60</v>
      </c>
      <c r="Y14" s="105"/>
      <c r="Z14" s="106"/>
      <c r="AA14" s="118" t="s">
        <v>26</v>
      </c>
      <c r="AB14" s="99"/>
      <c r="AC14" s="146" t="s">
        <v>21</v>
      </c>
      <c r="AD14" s="89"/>
      <c r="AE14" s="118" t="s">
        <v>26</v>
      </c>
      <c r="AF14" s="99"/>
      <c r="AG14" s="118" t="s">
        <v>21</v>
      </c>
      <c r="AH14" s="99"/>
    </row>
    <row r="15" spans="1:34" ht="15" customHeight="1">
      <c r="A15" s="105"/>
      <c r="B15" s="105"/>
      <c r="C15" s="106"/>
      <c r="D15" s="121" t="s">
        <v>95</v>
      </c>
      <c r="E15" s="93" t="s">
        <v>96</v>
      </c>
      <c r="F15" s="87" t="s">
        <v>95</v>
      </c>
      <c r="G15" s="87" t="s">
        <v>97</v>
      </c>
      <c r="H15" s="93" t="s">
        <v>0</v>
      </c>
      <c r="I15" s="114" t="s">
        <v>96</v>
      </c>
      <c r="J15" s="102"/>
      <c r="K15" s="105" t="s">
        <v>60</v>
      </c>
      <c r="L15" s="105"/>
      <c r="M15" s="106"/>
      <c r="N15" s="114" t="s">
        <v>70</v>
      </c>
      <c r="O15" s="147"/>
      <c r="P15" s="114" t="s">
        <v>98</v>
      </c>
      <c r="Q15" s="115"/>
      <c r="R15" s="101" t="s">
        <v>99</v>
      </c>
      <c r="S15" s="102"/>
      <c r="T15" s="121" t="s">
        <v>100</v>
      </c>
      <c r="U15" s="102" t="s">
        <v>101</v>
      </c>
      <c r="V15" s="123" t="s">
        <v>24</v>
      </c>
      <c r="W15" s="106"/>
      <c r="X15" s="105"/>
      <c r="Y15" s="105"/>
      <c r="Z15" s="106"/>
      <c r="AA15" s="121" t="s">
        <v>102</v>
      </c>
      <c r="AB15" s="93" t="s">
        <v>103</v>
      </c>
      <c r="AC15" s="93" t="s">
        <v>102</v>
      </c>
      <c r="AD15" s="87" t="s">
        <v>104</v>
      </c>
      <c r="AE15" s="93" t="s">
        <v>102</v>
      </c>
      <c r="AF15" s="93" t="s">
        <v>103</v>
      </c>
      <c r="AG15" s="93" t="s">
        <v>102</v>
      </c>
      <c r="AH15" s="86" t="s">
        <v>104</v>
      </c>
    </row>
    <row r="16" spans="1:34" ht="15" customHeight="1">
      <c r="A16" s="105"/>
      <c r="B16" s="105"/>
      <c r="C16" s="106"/>
      <c r="D16" s="122"/>
      <c r="E16" s="94"/>
      <c r="F16" s="88"/>
      <c r="G16" s="88"/>
      <c r="H16" s="94"/>
      <c r="I16" s="97"/>
      <c r="J16" s="88"/>
      <c r="K16" s="105"/>
      <c r="L16" s="105"/>
      <c r="M16" s="106"/>
      <c r="N16" s="118" t="s">
        <v>23</v>
      </c>
      <c r="O16" s="100"/>
      <c r="P16" s="118" t="s">
        <v>39</v>
      </c>
      <c r="Q16" s="124"/>
      <c r="R16" s="99" t="s">
        <v>30</v>
      </c>
      <c r="S16" s="100"/>
      <c r="T16" s="122"/>
      <c r="U16" s="104"/>
      <c r="V16" s="92"/>
      <c r="W16" s="56"/>
      <c r="X16" s="105"/>
      <c r="Y16" s="105"/>
      <c r="Z16" s="106"/>
      <c r="AA16" s="122"/>
      <c r="AB16" s="94"/>
      <c r="AC16" s="94"/>
      <c r="AD16" s="88"/>
      <c r="AE16" s="94"/>
      <c r="AF16" s="94"/>
      <c r="AG16" s="94"/>
      <c r="AH16" s="97"/>
    </row>
    <row r="17" spans="1:34" ht="15" customHeight="1">
      <c r="A17" s="105"/>
      <c r="B17" s="105"/>
      <c r="C17" s="106"/>
      <c r="D17" s="133" t="s">
        <v>11</v>
      </c>
      <c r="E17" s="94"/>
      <c r="F17" s="88"/>
      <c r="G17" s="88"/>
      <c r="H17" s="94"/>
      <c r="I17" s="97"/>
      <c r="J17" s="88"/>
      <c r="K17" s="105"/>
      <c r="L17" s="105"/>
      <c r="M17" s="106"/>
      <c r="N17" s="93" t="s">
        <v>105</v>
      </c>
      <c r="O17" s="93" t="s">
        <v>103</v>
      </c>
      <c r="P17" s="93" t="s">
        <v>105</v>
      </c>
      <c r="Q17" s="93" t="s">
        <v>103</v>
      </c>
      <c r="R17" s="87" t="s">
        <v>102</v>
      </c>
      <c r="S17" s="93" t="s">
        <v>103</v>
      </c>
      <c r="T17" s="133" t="s">
        <v>11</v>
      </c>
      <c r="U17" s="133" t="s">
        <v>12</v>
      </c>
      <c r="V17" s="93" t="s">
        <v>105</v>
      </c>
      <c r="W17" s="93" t="s">
        <v>104</v>
      </c>
      <c r="X17" s="105"/>
      <c r="Y17" s="105"/>
      <c r="Z17" s="106"/>
      <c r="AA17" s="133" t="s">
        <v>11</v>
      </c>
      <c r="AB17" s="94"/>
      <c r="AC17" s="94"/>
      <c r="AD17" s="88"/>
      <c r="AE17" s="94"/>
      <c r="AF17" s="94"/>
      <c r="AG17" s="94"/>
      <c r="AH17" s="97"/>
    </row>
    <row r="18" spans="1:34" ht="12.75" customHeight="1">
      <c r="A18" s="99"/>
      <c r="B18" s="99"/>
      <c r="C18" s="100"/>
      <c r="D18" s="134"/>
      <c r="E18" s="95" t="s">
        <v>12</v>
      </c>
      <c r="F18" s="91" t="s">
        <v>11</v>
      </c>
      <c r="G18" s="95" t="s">
        <v>19</v>
      </c>
      <c r="H18" s="95" t="s">
        <v>11</v>
      </c>
      <c r="I18" s="118" t="s">
        <v>12</v>
      </c>
      <c r="J18" s="100"/>
      <c r="K18" s="99"/>
      <c r="L18" s="99"/>
      <c r="M18" s="100"/>
      <c r="N18" s="95" t="s">
        <v>11</v>
      </c>
      <c r="O18" s="95" t="s">
        <v>12</v>
      </c>
      <c r="P18" s="95" t="s">
        <v>11</v>
      </c>
      <c r="Q18" s="95" t="s">
        <v>12</v>
      </c>
      <c r="R18" s="91" t="s">
        <v>11</v>
      </c>
      <c r="S18" s="95" t="s">
        <v>12</v>
      </c>
      <c r="T18" s="134"/>
      <c r="U18" s="134"/>
      <c r="V18" s="95" t="s">
        <v>11</v>
      </c>
      <c r="W18" s="95" t="s">
        <v>19</v>
      </c>
      <c r="X18" s="99"/>
      <c r="Y18" s="99"/>
      <c r="Z18" s="100"/>
      <c r="AA18" s="134"/>
      <c r="AB18" s="95" t="s">
        <v>12</v>
      </c>
      <c r="AC18" s="95" t="s">
        <v>11</v>
      </c>
      <c r="AD18" s="91" t="s">
        <v>19</v>
      </c>
      <c r="AE18" s="95" t="s">
        <v>11</v>
      </c>
      <c r="AF18" s="95" t="s">
        <v>12</v>
      </c>
      <c r="AG18" s="95" t="s">
        <v>11</v>
      </c>
      <c r="AH18" s="92" t="s">
        <v>19</v>
      </c>
    </row>
    <row r="19" spans="2:29" ht="6.75" customHeight="1">
      <c r="B19" s="13"/>
      <c r="C19" s="14"/>
      <c r="D19" s="85"/>
      <c r="E19" s="85"/>
      <c r="L19" s="13"/>
      <c r="M19" s="14"/>
      <c r="N19" s="85"/>
      <c r="O19" s="85"/>
      <c r="P19" s="85"/>
      <c r="Q19" s="85"/>
      <c r="V19" s="57"/>
      <c r="Y19" s="13"/>
      <c r="Z19" s="14"/>
      <c r="AA19" s="85"/>
      <c r="AB19" s="85"/>
      <c r="AC19" s="85"/>
    </row>
    <row r="20" spans="1:34" ht="22.5" customHeight="1" hidden="1">
      <c r="A20" s="15"/>
      <c r="B20" s="16" t="s">
        <v>106</v>
      </c>
      <c r="C20" s="17" t="s">
        <v>3</v>
      </c>
      <c r="D20" s="18" t="e">
        <f>SUM('表34 表34 (續一) 表34 (完)'!H20+#REF!,#REF!)</f>
        <v>#REF!</v>
      </c>
      <c r="E20" s="1" t="e">
        <f>SUM(J20+#REF!,#REF!)</f>
        <v>#REF!</v>
      </c>
      <c r="F20" s="18" t="e">
        <f>SUM(#REF!+#REF!+#REF!)</f>
        <v>#REF!</v>
      </c>
      <c r="G20" s="19" t="e">
        <f>SUM(#REF!+#REF!,#REF!)</f>
        <v>#REF!</v>
      </c>
      <c r="H20" s="20" t="e">
        <f>SUM(#REF!,#REF!)</f>
        <v>#REF!</v>
      </c>
      <c r="I20" s="18"/>
      <c r="J20" s="1" t="e">
        <f>SUM(#REF!,#REF!)</f>
        <v>#REF!</v>
      </c>
      <c r="K20" s="15"/>
      <c r="L20" s="16" t="s">
        <v>106</v>
      </c>
      <c r="M20" s="17" t="s">
        <v>3</v>
      </c>
      <c r="N20" s="18">
        <f>SUM(P20,R20)</f>
        <v>199.93</v>
      </c>
      <c r="O20" s="1">
        <f>SUM(Q20,S20)</f>
        <v>32150.73</v>
      </c>
      <c r="P20" s="18">
        <v>27.71</v>
      </c>
      <c r="Q20" s="1">
        <v>1670.53</v>
      </c>
      <c r="R20" s="18">
        <v>172.22</v>
      </c>
      <c r="S20" s="1">
        <v>30480.2</v>
      </c>
      <c r="T20" s="18">
        <v>144.88</v>
      </c>
      <c r="U20" s="1">
        <v>13280.31</v>
      </c>
      <c r="V20" s="18">
        <v>520.56</v>
      </c>
      <c r="W20" s="19">
        <v>2553020</v>
      </c>
      <c r="X20" s="148"/>
      <c r="Y20" s="16" t="s">
        <v>106</v>
      </c>
      <c r="Z20" s="17" t="s">
        <v>3</v>
      </c>
      <c r="AA20" s="20">
        <v>3.8</v>
      </c>
      <c r="AB20" s="1">
        <v>179.17</v>
      </c>
      <c r="AC20" s="20">
        <v>4.5</v>
      </c>
      <c r="AD20" s="19">
        <v>11752</v>
      </c>
      <c r="AE20" s="18">
        <v>238.61</v>
      </c>
      <c r="AF20" s="1">
        <v>17985.85</v>
      </c>
      <c r="AG20" s="18">
        <v>96.82</v>
      </c>
      <c r="AH20" s="19">
        <v>482174</v>
      </c>
    </row>
    <row r="21" spans="1:34" ht="9" customHeight="1" hidden="1">
      <c r="A21" s="15"/>
      <c r="B21" s="110"/>
      <c r="C21" s="111"/>
      <c r="D21" s="18"/>
      <c r="E21" s="1"/>
      <c r="F21" s="18"/>
      <c r="G21" s="19"/>
      <c r="H21" s="20"/>
      <c r="I21" s="21"/>
      <c r="J21" s="1"/>
      <c r="K21" s="15"/>
      <c r="L21" s="110"/>
      <c r="M21" s="111"/>
      <c r="N21" s="18"/>
      <c r="O21" s="1"/>
      <c r="P21" s="21"/>
      <c r="Q21" s="58"/>
      <c r="R21" s="21"/>
      <c r="S21" s="58"/>
      <c r="T21" s="21"/>
      <c r="U21" s="58"/>
      <c r="V21" s="21"/>
      <c r="W21" s="59"/>
      <c r="X21" s="148"/>
      <c r="Y21" s="149"/>
      <c r="Z21" s="150"/>
      <c r="AA21" s="21"/>
      <c r="AB21" s="58"/>
      <c r="AC21" s="21"/>
      <c r="AD21" s="59"/>
      <c r="AE21" s="21"/>
      <c r="AF21" s="58"/>
      <c r="AG21" s="21"/>
      <c r="AH21" s="59"/>
    </row>
    <row r="22" spans="1:34" ht="3.75" customHeight="1">
      <c r="A22" s="15"/>
      <c r="B22" s="16"/>
      <c r="C22" s="17"/>
      <c r="D22" s="22"/>
      <c r="E22" s="23"/>
      <c r="F22" s="22"/>
      <c r="G22" s="24"/>
      <c r="H22" s="22"/>
      <c r="I22" s="22"/>
      <c r="J22" s="23"/>
      <c r="K22" s="15"/>
      <c r="L22" s="110"/>
      <c r="M22" s="111"/>
      <c r="N22" s="22"/>
      <c r="O22" s="23"/>
      <c r="P22" s="60"/>
      <c r="Q22" s="61"/>
      <c r="R22" s="60"/>
      <c r="S22" s="61"/>
      <c r="T22" s="60"/>
      <c r="U22" s="61"/>
      <c r="V22" s="60"/>
      <c r="W22" s="62"/>
      <c r="X22" s="148"/>
      <c r="Y22" s="149"/>
      <c r="Z22" s="150"/>
      <c r="AA22" s="60"/>
      <c r="AB22" s="61"/>
      <c r="AC22" s="60"/>
      <c r="AD22" s="62"/>
      <c r="AE22" s="60"/>
      <c r="AF22" s="61"/>
      <c r="AG22" s="60"/>
      <c r="AH22" s="62"/>
    </row>
    <row r="23" spans="1:34" ht="18" customHeight="1">
      <c r="A23" s="112" t="s">
        <v>107</v>
      </c>
      <c r="B23" s="112"/>
      <c r="C23" s="113"/>
      <c r="D23" s="25"/>
      <c r="E23" s="23"/>
      <c r="F23" s="26"/>
      <c r="G23" s="24"/>
      <c r="H23" s="22"/>
      <c r="I23" s="22"/>
      <c r="J23" s="23"/>
      <c r="K23" s="112" t="s">
        <v>107</v>
      </c>
      <c r="L23" s="112"/>
      <c r="M23" s="113"/>
      <c r="N23" s="25"/>
      <c r="O23" s="23"/>
      <c r="P23" s="26"/>
      <c r="Q23" s="24"/>
      <c r="R23" s="22"/>
      <c r="S23" s="22"/>
      <c r="T23" s="23"/>
      <c r="U23" s="63"/>
      <c r="V23" s="63"/>
      <c r="W23" s="63"/>
      <c r="X23" s="112" t="s">
        <v>107</v>
      </c>
      <c r="Y23" s="112"/>
      <c r="Z23" s="113"/>
      <c r="AA23" s="25"/>
      <c r="AB23" s="23"/>
      <c r="AC23" s="26"/>
      <c r="AD23" s="24"/>
      <c r="AE23" s="22"/>
      <c r="AF23" s="22"/>
      <c r="AG23" s="23"/>
      <c r="AH23" s="63"/>
    </row>
    <row r="24" spans="1:34" ht="25.5" customHeight="1">
      <c r="A24" s="15"/>
      <c r="B24" s="16" t="s">
        <v>108</v>
      </c>
      <c r="C24" s="17" t="s">
        <v>61</v>
      </c>
      <c r="D24" s="26">
        <f>H24+AA24+AE24</f>
        <v>170.45999999999998</v>
      </c>
      <c r="E24" s="23">
        <f>J24+AB24+AF24</f>
        <v>42219.14</v>
      </c>
      <c r="F24" s="25">
        <f>V24+AC24+AG24</f>
        <v>285.13</v>
      </c>
      <c r="G24" s="24">
        <f>W24+AD24+AH24</f>
        <v>1532111</v>
      </c>
      <c r="H24" s="26">
        <f>N24+T24</f>
        <v>128.84</v>
      </c>
      <c r="I24" s="22"/>
      <c r="J24" s="23">
        <f>O24+U24</f>
        <v>33330.28</v>
      </c>
      <c r="K24" s="15"/>
      <c r="L24" s="16" t="s">
        <v>108</v>
      </c>
      <c r="M24" s="17" t="s">
        <v>61</v>
      </c>
      <c r="N24" s="26">
        <f aca="true" t="shared" si="0" ref="N24:O31">P24+R24</f>
        <v>85.28</v>
      </c>
      <c r="O24" s="23">
        <f t="shared" si="0"/>
        <v>23896.489999999998</v>
      </c>
      <c r="P24" s="22">
        <v>15.37</v>
      </c>
      <c r="Q24" s="23">
        <v>10733.529999999999</v>
      </c>
      <c r="R24" s="26">
        <v>69.91</v>
      </c>
      <c r="S24" s="23">
        <v>13162.96</v>
      </c>
      <c r="T24" s="22">
        <v>43.56</v>
      </c>
      <c r="U24" s="23">
        <v>9433.789999999999</v>
      </c>
      <c r="V24" s="25">
        <v>243.88</v>
      </c>
      <c r="W24" s="24">
        <v>1203491</v>
      </c>
      <c r="X24" s="148"/>
      <c r="Y24" s="16" t="s">
        <v>108</v>
      </c>
      <c r="Z24" s="17" t="s">
        <v>61</v>
      </c>
      <c r="AA24" s="66">
        <v>1.79</v>
      </c>
      <c r="AB24" s="66">
        <v>356.61</v>
      </c>
      <c r="AC24" s="66">
        <v>0</v>
      </c>
      <c r="AD24" s="151">
        <v>0</v>
      </c>
      <c r="AE24" s="66">
        <v>39.83</v>
      </c>
      <c r="AF24" s="152">
        <v>8532.25</v>
      </c>
      <c r="AG24" s="66">
        <v>41.25</v>
      </c>
      <c r="AH24" s="151">
        <v>328620</v>
      </c>
    </row>
    <row r="25" spans="1:34" ht="25.5" customHeight="1">
      <c r="A25" s="15"/>
      <c r="B25" s="16" t="s">
        <v>109</v>
      </c>
      <c r="C25" s="17" t="s">
        <v>62</v>
      </c>
      <c r="D25" s="22">
        <f aca="true" t="shared" si="1" ref="D25:D32">H25+AA25+AE25</f>
        <v>155.45</v>
      </c>
      <c r="E25" s="23">
        <f aca="true" t="shared" si="2" ref="E25:E32">J25+AB25+AF25</f>
        <v>62271.44</v>
      </c>
      <c r="F25" s="25">
        <f aca="true" t="shared" si="3" ref="F25:F32">V25+AC25+AG25</f>
        <v>393.69</v>
      </c>
      <c r="G25" s="24">
        <f aca="true" t="shared" si="4" ref="G25:G32">W25+AD25+AH25</f>
        <v>2427516</v>
      </c>
      <c r="H25" s="26">
        <f aca="true" t="shared" si="5" ref="H25:H39">N25+T25</f>
        <v>115.00999999999999</v>
      </c>
      <c r="I25" s="22"/>
      <c r="J25" s="23">
        <f aca="true" t="shared" si="6" ref="J25:J32">O25+U25</f>
        <v>49662.32</v>
      </c>
      <c r="K25" s="15"/>
      <c r="L25" s="16" t="s">
        <v>109</v>
      </c>
      <c r="M25" s="17" t="s">
        <v>62</v>
      </c>
      <c r="N25" s="26">
        <f t="shared" si="0"/>
        <v>77.39999999999999</v>
      </c>
      <c r="O25" s="23">
        <f t="shared" si="0"/>
        <v>36540.68</v>
      </c>
      <c r="P25" s="22">
        <v>2.1100000000000003</v>
      </c>
      <c r="Q25" s="23">
        <v>13834.9</v>
      </c>
      <c r="R25" s="26">
        <v>75.28999999999999</v>
      </c>
      <c r="S25" s="23">
        <v>22705.780000000002</v>
      </c>
      <c r="T25" s="22">
        <v>37.61</v>
      </c>
      <c r="U25" s="23">
        <v>13121.64</v>
      </c>
      <c r="V25" s="25">
        <v>371.24</v>
      </c>
      <c r="W25" s="24">
        <v>2286615</v>
      </c>
      <c r="X25" s="148"/>
      <c r="Y25" s="16" t="s">
        <v>109</v>
      </c>
      <c r="Z25" s="17" t="s">
        <v>62</v>
      </c>
      <c r="AA25" s="66">
        <v>2.48</v>
      </c>
      <c r="AB25" s="66">
        <v>267.8</v>
      </c>
      <c r="AC25" s="66">
        <v>0</v>
      </c>
      <c r="AD25" s="151">
        <v>0</v>
      </c>
      <c r="AE25" s="66">
        <v>37.96</v>
      </c>
      <c r="AF25" s="152">
        <v>12341.32</v>
      </c>
      <c r="AG25" s="66">
        <v>22.45</v>
      </c>
      <c r="AH25" s="151">
        <v>140901</v>
      </c>
    </row>
    <row r="26" spans="1:34" ht="25.5" customHeight="1">
      <c r="A26" s="15"/>
      <c r="B26" s="16" t="s">
        <v>110</v>
      </c>
      <c r="C26" s="17" t="s">
        <v>63</v>
      </c>
      <c r="D26" s="25">
        <f t="shared" si="1"/>
        <v>189.28</v>
      </c>
      <c r="E26" s="23">
        <f t="shared" si="2"/>
        <v>51608.04</v>
      </c>
      <c r="F26" s="25">
        <f t="shared" si="3"/>
        <v>487.57</v>
      </c>
      <c r="G26" s="24">
        <f t="shared" si="4"/>
        <v>2431258</v>
      </c>
      <c r="H26" s="26">
        <f t="shared" si="5"/>
        <v>135.66</v>
      </c>
      <c r="I26" s="22"/>
      <c r="J26" s="23">
        <f t="shared" si="6"/>
        <v>40491.68</v>
      </c>
      <c r="K26" s="15"/>
      <c r="L26" s="16" t="s">
        <v>110</v>
      </c>
      <c r="M26" s="17" t="s">
        <v>63</v>
      </c>
      <c r="N26" s="26">
        <f t="shared" si="0"/>
        <v>86.55</v>
      </c>
      <c r="O26" s="23">
        <f t="shared" si="0"/>
        <v>21595.11</v>
      </c>
      <c r="P26" s="22">
        <v>59.61</v>
      </c>
      <c r="Q26" s="23">
        <v>15963.65</v>
      </c>
      <c r="R26" s="64">
        <v>26.94</v>
      </c>
      <c r="S26" s="23">
        <v>5631.459999999999</v>
      </c>
      <c r="T26" s="22">
        <v>49.11</v>
      </c>
      <c r="U26" s="23">
        <v>18896.57</v>
      </c>
      <c r="V26" s="25">
        <v>463.54999999999995</v>
      </c>
      <c r="W26" s="24">
        <v>2230349</v>
      </c>
      <c r="X26" s="148"/>
      <c r="Y26" s="16" t="s">
        <v>110</v>
      </c>
      <c r="Z26" s="17" t="s">
        <v>63</v>
      </c>
      <c r="AA26" s="66">
        <v>2.56</v>
      </c>
      <c r="AB26" s="66">
        <v>131.25</v>
      </c>
      <c r="AC26" s="66">
        <v>0.41</v>
      </c>
      <c r="AD26" s="151">
        <v>1690</v>
      </c>
      <c r="AE26" s="66">
        <v>51.06</v>
      </c>
      <c r="AF26" s="152">
        <v>10985.11</v>
      </c>
      <c r="AG26" s="66">
        <v>23.61</v>
      </c>
      <c r="AH26" s="151">
        <v>199219</v>
      </c>
    </row>
    <row r="27" spans="1:34" ht="25.5" customHeight="1">
      <c r="A27" s="15"/>
      <c r="B27" s="16" t="s">
        <v>111</v>
      </c>
      <c r="C27" s="17" t="s">
        <v>64</v>
      </c>
      <c r="D27" s="22">
        <f t="shared" si="1"/>
        <v>123.53</v>
      </c>
      <c r="E27" s="23">
        <f t="shared" si="2"/>
        <v>42043.259999999995</v>
      </c>
      <c r="F27" s="25">
        <f t="shared" si="3"/>
        <v>286.62</v>
      </c>
      <c r="G27" s="24">
        <f t="shared" si="4"/>
        <v>1803786</v>
      </c>
      <c r="H27" s="26">
        <f t="shared" si="5"/>
        <v>63.48</v>
      </c>
      <c r="I27" s="22"/>
      <c r="J27" s="23">
        <f t="shared" si="6"/>
        <v>27301.129999999997</v>
      </c>
      <c r="K27" s="15"/>
      <c r="L27" s="16" t="s">
        <v>111</v>
      </c>
      <c r="M27" s="17" t="s">
        <v>64</v>
      </c>
      <c r="N27" s="26">
        <f t="shared" si="0"/>
        <v>40.15</v>
      </c>
      <c r="O27" s="23">
        <f t="shared" si="0"/>
        <v>15516.67</v>
      </c>
      <c r="P27" s="22">
        <v>11.56</v>
      </c>
      <c r="Q27" s="23">
        <v>8107.65</v>
      </c>
      <c r="R27" s="22">
        <v>28.59</v>
      </c>
      <c r="S27" s="23">
        <v>7409.02</v>
      </c>
      <c r="T27" s="22">
        <v>23.33</v>
      </c>
      <c r="U27" s="23">
        <v>11784.46</v>
      </c>
      <c r="V27" s="25">
        <v>263.43</v>
      </c>
      <c r="W27" s="24">
        <v>1647730</v>
      </c>
      <c r="X27" s="148"/>
      <c r="Y27" s="16" t="s">
        <v>111</v>
      </c>
      <c r="Z27" s="17" t="s">
        <v>64</v>
      </c>
      <c r="AA27" s="66">
        <v>1.9</v>
      </c>
      <c r="AB27" s="66">
        <v>243.3</v>
      </c>
      <c r="AC27" s="66">
        <v>0</v>
      </c>
      <c r="AD27" s="151">
        <v>0</v>
      </c>
      <c r="AE27" s="66">
        <v>58.15</v>
      </c>
      <c r="AF27" s="152">
        <v>14498.83</v>
      </c>
      <c r="AG27" s="66">
        <v>23.19</v>
      </c>
      <c r="AH27" s="151">
        <v>156056</v>
      </c>
    </row>
    <row r="28" spans="1:34" ht="25.5" customHeight="1">
      <c r="A28" s="15"/>
      <c r="B28" s="16" t="s">
        <v>112</v>
      </c>
      <c r="C28" s="17" t="s">
        <v>57</v>
      </c>
      <c r="D28" s="22">
        <f t="shared" si="1"/>
        <v>86.94999999999999</v>
      </c>
      <c r="E28" s="23">
        <f t="shared" si="2"/>
        <v>33964.729999999996</v>
      </c>
      <c r="F28" s="25">
        <f t="shared" si="3"/>
        <v>181.20000000000002</v>
      </c>
      <c r="G28" s="24">
        <f t="shared" si="4"/>
        <v>1229043</v>
      </c>
      <c r="H28" s="26">
        <f t="shared" si="5"/>
        <v>35.16</v>
      </c>
      <c r="I28" s="22"/>
      <c r="J28" s="23">
        <f t="shared" si="6"/>
        <v>23846.96</v>
      </c>
      <c r="K28" s="15"/>
      <c r="L28" s="16" t="s">
        <v>112</v>
      </c>
      <c r="M28" s="17" t="s">
        <v>57</v>
      </c>
      <c r="N28" s="26">
        <f t="shared" si="0"/>
        <v>33.48</v>
      </c>
      <c r="O28" s="23">
        <f t="shared" si="0"/>
        <v>16941.96</v>
      </c>
      <c r="P28" s="22">
        <v>3.65</v>
      </c>
      <c r="Q28" s="23">
        <v>8375.68</v>
      </c>
      <c r="R28" s="22">
        <v>29.83</v>
      </c>
      <c r="S28" s="23">
        <v>8566.28</v>
      </c>
      <c r="T28" s="22">
        <v>1.68</v>
      </c>
      <c r="U28" s="23">
        <v>6905</v>
      </c>
      <c r="V28" s="25">
        <v>145</v>
      </c>
      <c r="W28" s="24">
        <v>979340</v>
      </c>
      <c r="X28" s="148"/>
      <c r="Y28" s="16" t="s">
        <v>112</v>
      </c>
      <c r="Z28" s="17" t="s">
        <v>57</v>
      </c>
      <c r="AA28" s="66">
        <v>0.85</v>
      </c>
      <c r="AB28" s="66">
        <v>97.8</v>
      </c>
      <c r="AC28" s="66">
        <v>2.11</v>
      </c>
      <c r="AD28" s="151">
        <v>11350</v>
      </c>
      <c r="AE28" s="66">
        <v>50.94</v>
      </c>
      <c r="AF28" s="152">
        <v>10019.970000000001</v>
      </c>
      <c r="AG28" s="66">
        <v>34.09</v>
      </c>
      <c r="AH28" s="151">
        <v>238353</v>
      </c>
    </row>
    <row r="29" spans="1:34" ht="25.5" customHeight="1">
      <c r="A29" s="15"/>
      <c r="B29" s="16" t="s">
        <v>113</v>
      </c>
      <c r="C29" s="17" t="s">
        <v>65</v>
      </c>
      <c r="D29" s="25">
        <f t="shared" si="1"/>
        <v>100.50999999999999</v>
      </c>
      <c r="E29" s="23">
        <f t="shared" si="2"/>
        <v>38304.9</v>
      </c>
      <c r="F29" s="25">
        <f t="shared" si="3"/>
        <v>130.73</v>
      </c>
      <c r="G29" s="24">
        <f t="shared" si="4"/>
        <v>609969</v>
      </c>
      <c r="H29" s="26">
        <f t="shared" si="5"/>
        <v>46.050000000000004</v>
      </c>
      <c r="I29" s="22"/>
      <c r="J29" s="23">
        <f t="shared" si="6"/>
        <v>24460.78</v>
      </c>
      <c r="K29" s="15"/>
      <c r="L29" s="16" t="s">
        <v>113</v>
      </c>
      <c r="M29" s="17" t="s">
        <v>65</v>
      </c>
      <c r="N29" s="26">
        <f t="shared" si="0"/>
        <v>32.09</v>
      </c>
      <c r="O29" s="23">
        <f t="shared" si="0"/>
        <v>18724.78</v>
      </c>
      <c r="P29" s="22">
        <v>12.92</v>
      </c>
      <c r="Q29" s="23">
        <v>11334.07</v>
      </c>
      <c r="R29" s="22">
        <v>19.17</v>
      </c>
      <c r="S29" s="23">
        <v>7390.71</v>
      </c>
      <c r="T29" s="22">
        <v>13.96</v>
      </c>
      <c r="U29" s="23">
        <v>5736</v>
      </c>
      <c r="V29" s="25">
        <v>114</v>
      </c>
      <c r="W29" s="24">
        <v>431365</v>
      </c>
      <c r="X29" s="148"/>
      <c r="Y29" s="16" t="s">
        <v>113</v>
      </c>
      <c r="Z29" s="17" t="s">
        <v>65</v>
      </c>
      <c r="AA29" s="66">
        <v>0.69</v>
      </c>
      <c r="AB29" s="66">
        <v>96.5</v>
      </c>
      <c r="AC29" s="66">
        <v>0</v>
      </c>
      <c r="AD29" s="151">
        <v>0</v>
      </c>
      <c r="AE29" s="66">
        <v>53.769999999999996</v>
      </c>
      <c r="AF29" s="152">
        <v>13747.62</v>
      </c>
      <c r="AG29" s="66">
        <v>16.73</v>
      </c>
      <c r="AH29" s="151">
        <v>178604</v>
      </c>
    </row>
    <row r="30" spans="1:34" ht="25.5" customHeight="1">
      <c r="A30" s="15"/>
      <c r="B30" s="16" t="s">
        <v>114</v>
      </c>
      <c r="C30" s="17" t="s">
        <v>66</v>
      </c>
      <c r="D30" s="27">
        <f t="shared" si="1"/>
        <v>93.45</v>
      </c>
      <c r="E30" s="23">
        <f t="shared" si="2"/>
        <v>46914.450000000004</v>
      </c>
      <c r="F30" s="25">
        <f t="shared" si="3"/>
        <v>191.86</v>
      </c>
      <c r="G30" s="24">
        <f t="shared" si="4"/>
        <v>1067344</v>
      </c>
      <c r="H30" s="27">
        <f t="shared" si="5"/>
        <v>25.56</v>
      </c>
      <c r="I30" s="28"/>
      <c r="J30" s="23">
        <f t="shared" si="6"/>
        <v>32806.270000000004</v>
      </c>
      <c r="K30" s="15"/>
      <c r="L30" s="16" t="s">
        <v>114</v>
      </c>
      <c r="M30" s="17" t="s">
        <v>66</v>
      </c>
      <c r="N30" s="26">
        <f t="shared" si="0"/>
        <v>25.56</v>
      </c>
      <c r="O30" s="23">
        <f t="shared" si="0"/>
        <v>24032.47</v>
      </c>
      <c r="P30" s="27">
        <v>11.969999999999999</v>
      </c>
      <c r="Q30" s="27">
        <v>18937.65</v>
      </c>
      <c r="R30" s="27">
        <v>13.59</v>
      </c>
      <c r="S30" s="27">
        <v>5094.82</v>
      </c>
      <c r="T30" s="75">
        <v>0</v>
      </c>
      <c r="U30" s="27">
        <v>8773.8</v>
      </c>
      <c r="V30" s="25">
        <v>149.93</v>
      </c>
      <c r="W30" s="65">
        <v>461340</v>
      </c>
      <c r="X30" s="148"/>
      <c r="Y30" s="16" t="s">
        <v>114</v>
      </c>
      <c r="Z30" s="17" t="s">
        <v>66</v>
      </c>
      <c r="AA30" s="66">
        <v>0</v>
      </c>
      <c r="AB30" s="66">
        <v>107.86</v>
      </c>
      <c r="AC30" s="66">
        <v>0</v>
      </c>
      <c r="AD30" s="151">
        <v>0</v>
      </c>
      <c r="AE30" s="66">
        <v>67.89</v>
      </c>
      <c r="AF30" s="152">
        <v>14000.32</v>
      </c>
      <c r="AG30" s="66">
        <v>41.93</v>
      </c>
      <c r="AH30" s="151">
        <v>606004</v>
      </c>
    </row>
    <row r="31" spans="1:34" ht="25.5" customHeight="1">
      <c r="A31" s="15"/>
      <c r="B31" s="16" t="s">
        <v>115</v>
      </c>
      <c r="C31" s="17" t="s">
        <v>67</v>
      </c>
      <c r="D31" s="25">
        <f t="shared" si="1"/>
        <v>103.61000000000001</v>
      </c>
      <c r="E31" s="23">
        <f t="shared" si="2"/>
        <v>39942.53999999999</v>
      </c>
      <c r="F31" s="25">
        <f t="shared" si="3"/>
        <v>249.97000000000003</v>
      </c>
      <c r="G31" s="24">
        <f t="shared" si="4"/>
        <v>737486</v>
      </c>
      <c r="H31" s="26">
        <f t="shared" si="5"/>
        <v>45.67</v>
      </c>
      <c r="I31" s="22"/>
      <c r="J31" s="23">
        <f t="shared" si="6"/>
        <v>30411.699999999997</v>
      </c>
      <c r="K31" s="15"/>
      <c r="L31" s="16" t="s">
        <v>115</v>
      </c>
      <c r="M31" s="17" t="s">
        <v>67</v>
      </c>
      <c r="N31" s="26">
        <f t="shared" si="0"/>
        <v>36.43</v>
      </c>
      <c r="O31" s="23">
        <f t="shared" si="0"/>
        <v>18336.36</v>
      </c>
      <c r="P31" s="27">
        <v>19.66</v>
      </c>
      <c r="Q31" s="27">
        <v>16061.61</v>
      </c>
      <c r="R31" s="27">
        <v>16.77</v>
      </c>
      <c r="S31" s="27">
        <v>2274.75</v>
      </c>
      <c r="T31" s="66">
        <v>9.24</v>
      </c>
      <c r="U31" s="27">
        <v>12075.339999999998</v>
      </c>
      <c r="V31" s="25">
        <v>226.98000000000002</v>
      </c>
      <c r="W31" s="65">
        <v>459055</v>
      </c>
      <c r="X31" s="148"/>
      <c r="Y31" s="16" t="s">
        <v>115</v>
      </c>
      <c r="Z31" s="17" t="s">
        <v>67</v>
      </c>
      <c r="AA31" s="66">
        <v>3.5</v>
      </c>
      <c r="AB31" s="66">
        <v>460.5</v>
      </c>
      <c r="AC31" s="66">
        <v>0</v>
      </c>
      <c r="AD31" s="151">
        <v>0</v>
      </c>
      <c r="AE31" s="66">
        <v>54.440000000000005</v>
      </c>
      <c r="AF31" s="152">
        <v>9070.34</v>
      </c>
      <c r="AG31" s="66">
        <v>22.990000000000002</v>
      </c>
      <c r="AH31" s="151">
        <v>278431</v>
      </c>
    </row>
    <row r="32" spans="1:34" ht="25.5" customHeight="1">
      <c r="A32" s="15"/>
      <c r="B32" s="16" t="s">
        <v>116</v>
      </c>
      <c r="C32" s="17" t="s">
        <v>68</v>
      </c>
      <c r="D32" s="25">
        <f t="shared" si="1"/>
        <v>102.07</v>
      </c>
      <c r="E32" s="23">
        <f t="shared" si="2"/>
        <v>45261.26</v>
      </c>
      <c r="F32" s="23">
        <f t="shared" si="3"/>
        <v>135.6</v>
      </c>
      <c r="G32" s="24">
        <f t="shared" si="4"/>
        <v>730163</v>
      </c>
      <c r="H32" s="26">
        <f t="shared" si="5"/>
        <v>52.879999999999995</v>
      </c>
      <c r="I32" s="22"/>
      <c r="J32" s="23">
        <f t="shared" si="6"/>
        <v>36355.54</v>
      </c>
      <c r="K32" s="15"/>
      <c r="L32" s="16" t="s">
        <v>116</v>
      </c>
      <c r="M32" s="17" t="s">
        <v>68</v>
      </c>
      <c r="N32" s="26">
        <f>P32+R32</f>
        <v>45.239999999999995</v>
      </c>
      <c r="O32" s="23">
        <f>Q32+S32</f>
        <v>26319.43</v>
      </c>
      <c r="P32" s="67">
        <v>40.58</v>
      </c>
      <c r="Q32" s="1">
        <v>26154.15</v>
      </c>
      <c r="R32" s="67">
        <v>4.66</v>
      </c>
      <c r="S32" s="1">
        <v>165.28</v>
      </c>
      <c r="T32" s="66">
        <v>7.64</v>
      </c>
      <c r="U32" s="1">
        <v>10036.11</v>
      </c>
      <c r="V32" s="68">
        <v>112.73</v>
      </c>
      <c r="W32" s="19">
        <v>478479</v>
      </c>
      <c r="X32" s="148"/>
      <c r="Y32" s="16" t="s">
        <v>116</v>
      </c>
      <c r="Z32" s="17" t="s">
        <v>68</v>
      </c>
      <c r="AA32" s="66">
        <v>4.9</v>
      </c>
      <c r="AB32" s="152">
        <v>2010.1000000000001</v>
      </c>
      <c r="AC32" s="66">
        <v>0.61</v>
      </c>
      <c r="AD32" s="151">
        <v>5100</v>
      </c>
      <c r="AE32" s="66">
        <v>44.290000000000006</v>
      </c>
      <c r="AF32" s="152">
        <v>6895.62</v>
      </c>
      <c r="AG32" s="66">
        <v>22.26</v>
      </c>
      <c r="AH32" s="151">
        <v>246584</v>
      </c>
    </row>
    <row r="33" spans="1:34" ht="25.5" customHeight="1">
      <c r="A33" s="15"/>
      <c r="B33" s="16" t="s">
        <v>117</v>
      </c>
      <c r="C33" s="17" t="s">
        <v>69</v>
      </c>
      <c r="D33" s="25">
        <f>D34+D37</f>
        <v>106.5</v>
      </c>
      <c r="E33" s="23">
        <f>E34+E37</f>
        <v>44851.8</v>
      </c>
      <c r="F33" s="23">
        <f>F34+F37</f>
        <v>146.39</v>
      </c>
      <c r="G33" s="153">
        <f>G34+G37</f>
        <v>526817</v>
      </c>
      <c r="H33" s="26">
        <f>H34+H37</f>
        <v>61.16</v>
      </c>
      <c r="I33" s="22"/>
      <c r="J33" s="23">
        <f>J34+J37</f>
        <v>35128.82</v>
      </c>
      <c r="K33" s="15"/>
      <c r="L33" s="16" t="s">
        <v>117</v>
      </c>
      <c r="M33" s="17" t="s">
        <v>69</v>
      </c>
      <c r="N33" s="64">
        <f aca="true" t="shared" si="7" ref="N33:W33">N34+N37</f>
        <v>53.18999999999999</v>
      </c>
      <c r="O33" s="23">
        <f t="shared" si="7"/>
        <v>27119.700000000004</v>
      </c>
      <c r="P33" s="64">
        <f t="shared" si="7"/>
        <v>36.05</v>
      </c>
      <c r="Q33" s="23">
        <f t="shared" si="7"/>
        <v>23653.28</v>
      </c>
      <c r="R33" s="64">
        <f t="shared" si="7"/>
        <v>17.139999999999997</v>
      </c>
      <c r="S33" s="23">
        <f t="shared" si="7"/>
        <v>3466.42</v>
      </c>
      <c r="T33" s="66">
        <f t="shared" si="7"/>
        <v>7.97</v>
      </c>
      <c r="U33" s="23">
        <f t="shared" si="7"/>
        <v>8009.120000000001</v>
      </c>
      <c r="V33" s="25">
        <f t="shared" si="7"/>
        <v>129.85</v>
      </c>
      <c r="W33" s="24">
        <f t="shared" si="7"/>
        <v>315377</v>
      </c>
      <c r="X33" s="148"/>
      <c r="Y33" s="16" t="s">
        <v>117</v>
      </c>
      <c r="Z33" s="17" t="s">
        <v>69</v>
      </c>
      <c r="AA33" s="66">
        <f aca="true" t="shared" si="8" ref="AA33:AH33">AA34+AA37</f>
        <v>4.2</v>
      </c>
      <c r="AB33" s="66">
        <f t="shared" si="8"/>
        <v>638</v>
      </c>
      <c r="AC33" s="66">
        <f t="shared" si="8"/>
        <v>0</v>
      </c>
      <c r="AD33" s="151">
        <f t="shared" si="8"/>
        <v>0</v>
      </c>
      <c r="AE33" s="154">
        <f t="shared" si="8"/>
        <v>41.14</v>
      </c>
      <c r="AF33" s="154">
        <f t="shared" si="8"/>
        <v>9084.98</v>
      </c>
      <c r="AG33" s="154">
        <f t="shared" si="8"/>
        <v>16.54</v>
      </c>
      <c r="AH33" s="151">
        <f t="shared" si="8"/>
        <v>211440</v>
      </c>
    </row>
    <row r="34" spans="1:34" s="34" customFormat="1" ht="22.5" customHeight="1">
      <c r="A34" s="29"/>
      <c r="B34" s="107" t="s">
        <v>118</v>
      </c>
      <c r="C34" s="108"/>
      <c r="D34" s="30">
        <f>D35+D36</f>
        <v>37.09</v>
      </c>
      <c r="E34" s="31">
        <f>E35+E36</f>
        <v>17183.629999999997</v>
      </c>
      <c r="F34" s="31">
        <f>F35+F36</f>
        <v>77.92</v>
      </c>
      <c r="G34" s="78">
        <f>G35+G36</f>
        <v>315045</v>
      </c>
      <c r="H34" s="30">
        <f>H35+H36</f>
        <v>13.64</v>
      </c>
      <c r="I34" s="33"/>
      <c r="J34" s="31">
        <f>J35+J36</f>
        <v>11116.9</v>
      </c>
      <c r="K34" s="29"/>
      <c r="L34" s="107" t="s">
        <v>118</v>
      </c>
      <c r="M34" s="108"/>
      <c r="N34" s="30">
        <f>P34+R34</f>
        <v>8.51</v>
      </c>
      <c r="O34" s="31">
        <f>Q34+S34</f>
        <v>7579.1900000000005</v>
      </c>
      <c r="P34" s="69">
        <f>SUM(P35:P36)</f>
        <v>6.109999999999999</v>
      </c>
      <c r="Q34" s="31">
        <f aca="true" t="shared" si="9" ref="Q34:W34">SUM(Q35:Q36)</f>
        <v>6944.51</v>
      </c>
      <c r="R34" s="33">
        <f t="shared" si="9"/>
        <v>2.4</v>
      </c>
      <c r="S34" s="31">
        <f t="shared" si="9"/>
        <v>634.6800000000001</v>
      </c>
      <c r="T34" s="70">
        <f>SUM(T35:T36)</f>
        <v>5.13</v>
      </c>
      <c r="U34" s="31">
        <f>SUM(U35:U36)</f>
        <v>3537.71</v>
      </c>
      <c r="V34" s="69">
        <f t="shared" si="9"/>
        <v>68.37</v>
      </c>
      <c r="W34" s="32">
        <f t="shared" si="9"/>
        <v>180595</v>
      </c>
      <c r="X34" s="155"/>
      <c r="Y34" s="107" t="s">
        <v>118</v>
      </c>
      <c r="Z34" s="108"/>
      <c r="AA34" s="83">
        <f aca="true" t="shared" si="10" ref="AA34:AH34">SUM(AA35:AA36)</f>
        <v>0.8</v>
      </c>
      <c r="AB34" s="83">
        <f t="shared" si="10"/>
        <v>91.2</v>
      </c>
      <c r="AC34" s="83">
        <f t="shared" si="10"/>
        <v>0</v>
      </c>
      <c r="AD34" s="156">
        <f t="shared" si="10"/>
        <v>0</v>
      </c>
      <c r="AE34" s="83">
        <f t="shared" si="10"/>
        <v>22.65</v>
      </c>
      <c r="AF34" s="83">
        <f t="shared" si="10"/>
        <v>5975.53</v>
      </c>
      <c r="AG34" s="83">
        <f t="shared" si="10"/>
        <v>9.549999999999999</v>
      </c>
      <c r="AH34" s="32">
        <f t="shared" si="10"/>
        <v>134450</v>
      </c>
    </row>
    <row r="35" spans="1:34" ht="22.5" customHeight="1">
      <c r="A35" s="15"/>
      <c r="B35" s="35" t="s">
        <v>119</v>
      </c>
      <c r="C35" s="36" t="s">
        <v>4</v>
      </c>
      <c r="D35" s="37">
        <f>H35+AA35+AE35</f>
        <v>26.91</v>
      </c>
      <c r="E35" s="38">
        <f>J35+AB35+AF35</f>
        <v>12454.009999999998</v>
      </c>
      <c r="F35" s="37">
        <f>V35+AC35+AG35</f>
        <v>43.61</v>
      </c>
      <c r="G35" s="76">
        <f>W35+AD35+AH35</f>
        <v>197074</v>
      </c>
      <c r="H35" s="37">
        <f t="shared" si="5"/>
        <v>8.86</v>
      </c>
      <c r="I35" s="39"/>
      <c r="J35" s="38">
        <f>O35+U35</f>
        <v>7934.049999999999</v>
      </c>
      <c r="K35" s="15"/>
      <c r="L35" s="35" t="s">
        <v>119</v>
      </c>
      <c r="M35" s="71" t="s">
        <v>51</v>
      </c>
      <c r="N35" s="37">
        <f>SUM(P35,R35)</f>
        <v>6.27</v>
      </c>
      <c r="O35" s="38">
        <f>SUM(Q35,S35)</f>
        <v>5713.49</v>
      </c>
      <c r="P35" s="80">
        <v>4.27</v>
      </c>
      <c r="Q35" s="80">
        <v>5593.63</v>
      </c>
      <c r="R35" s="80">
        <v>2</v>
      </c>
      <c r="S35" s="80">
        <v>119.86</v>
      </c>
      <c r="T35" s="80">
        <v>2.59</v>
      </c>
      <c r="U35" s="80">
        <v>2220.56</v>
      </c>
      <c r="V35" s="80">
        <v>35.33</v>
      </c>
      <c r="W35" s="81">
        <v>70324</v>
      </c>
      <c r="X35" s="148"/>
      <c r="Y35" s="35" t="s">
        <v>119</v>
      </c>
      <c r="Z35" s="71" t="s">
        <v>52</v>
      </c>
      <c r="AA35" s="80">
        <v>0</v>
      </c>
      <c r="AB35" s="80">
        <v>0</v>
      </c>
      <c r="AC35" s="80">
        <v>0</v>
      </c>
      <c r="AD35" s="82">
        <v>0</v>
      </c>
      <c r="AE35" s="80">
        <v>18.05</v>
      </c>
      <c r="AF35" s="80">
        <v>4519.96</v>
      </c>
      <c r="AG35" s="82">
        <v>8.28</v>
      </c>
      <c r="AH35" s="81">
        <v>126750</v>
      </c>
    </row>
    <row r="36" spans="1:34" ht="22.5" customHeight="1">
      <c r="A36" s="15"/>
      <c r="B36" s="35" t="s">
        <v>120</v>
      </c>
      <c r="C36" s="36" t="s">
        <v>5</v>
      </c>
      <c r="D36" s="37">
        <f>H36+AA36+AE36</f>
        <v>10.18</v>
      </c>
      <c r="E36" s="38">
        <f>J36+AB36+AF36</f>
        <v>4729.62</v>
      </c>
      <c r="F36" s="37">
        <f>V36+AC36+AG36</f>
        <v>34.31</v>
      </c>
      <c r="G36" s="76">
        <f>W36+AD36+AH36</f>
        <v>117971</v>
      </c>
      <c r="H36" s="37">
        <f t="shared" si="5"/>
        <v>4.78</v>
      </c>
      <c r="I36" s="39"/>
      <c r="J36" s="38">
        <f>O36+U36</f>
        <v>3182.8500000000004</v>
      </c>
      <c r="K36" s="15"/>
      <c r="L36" s="35" t="s">
        <v>120</v>
      </c>
      <c r="M36" s="71" t="s">
        <v>48</v>
      </c>
      <c r="N36" s="79">
        <f>SUM(P36,R36)</f>
        <v>2.24</v>
      </c>
      <c r="O36" s="38">
        <f>SUM(Q36,S36)</f>
        <v>1865.7000000000003</v>
      </c>
      <c r="P36" s="80">
        <v>1.84</v>
      </c>
      <c r="Q36" s="80">
        <v>1350.88</v>
      </c>
      <c r="R36" s="80">
        <v>0.4</v>
      </c>
      <c r="S36" s="80">
        <v>514.82</v>
      </c>
      <c r="T36" s="80">
        <v>2.54</v>
      </c>
      <c r="U36" s="80">
        <v>1317.15</v>
      </c>
      <c r="V36" s="80">
        <v>33.04</v>
      </c>
      <c r="W36" s="81">
        <v>110271</v>
      </c>
      <c r="X36" s="148"/>
      <c r="Y36" s="35" t="s">
        <v>120</v>
      </c>
      <c r="Z36" s="71" t="s">
        <v>48</v>
      </c>
      <c r="AA36" s="80">
        <v>0.8</v>
      </c>
      <c r="AB36" s="80">
        <v>91.2</v>
      </c>
      <c r="AC36" s="80">
        <v>0</v>
      </c>
      <c r="AD36" s="82">
        <v>0</v>
      </c>
      <c r="AE36" s="80">
        <v>4.6</v>
      </c>
      <c r="AF36" s="80">
        <v>1455.57</v>
      </c>
      <c r="AG36" s="82">
        <v>1.27</v>
      </c>
      <c r="AH36" s="81">
        <v>7700</v>
      </c>
    </row>
    <row r="37" spans="1:34" s="34" customFormat="1" ht="22.5" customHeight="1">
      <c r="A37" s="29"/>
      <c r="B37" s="107" t="s">
        <v>121</v>
      </c>
      <c r="C37" s="108"/>
      <c r="D37" s="30">
        <f>D38+D39</f>
        <v>69.41</v>
      </c>
      <c r="E37" s="31">
        <f>E38+E39</f>
        <v>27668.170000000002</v>
      </c>
      <c r="F37" s="31">
        <f>F38+F39</f>
        <v>68.47</v>
      </c>
      <c r="G37" s="78">
        <f>G38+G39</f>
        <v>211772</v>
      </c>
      <c r="H37" s="30">
        <f>H38+H39</f>
        <v>47.519999999999996</v>
      </c>
      <c r="I37" s="33"/>
      <c r="J37" s="31">
        <f>J38+J39</f>
        <v>24011.92</v>
      </c>
      <c r="K37" s="29"/>
      <c r="L37" s="107" t="s">
        <v>121</v>
      </c>
      <c r="M37" s="108"/>
      <c r="N37" s="30">
        <f>P37+R37</f>
        <v>44.67999999999999</v>
      </c>
      <c r="O37" s="31">
        <f>Q37+S37</f>
        <v>19540.510000000002</v>
      </c>
      <c r="P37" s="30">
        <f aca="true" t="shared" si="11" ref="P37:W37">SUM(P38:P39)</f>
        <v>29.939999999999998</v>
      </c>
      <c r="Q37" s="31">
        <f t="shared" si="11"/>
        <v>16708.77</v>
      </c>
      <c r="R37" s="30">
        <f t="shared" si="11"/>
        <v>14.739999999999998</v>
      </c>
      <c r="S37" s="31">
        <f t="shared" si="11"/>
        <v>2831.74</v>
      </c>
      <c r="T37" s="70">
        <f t="shared" si="11"/>
        <v>2.84</v>
      </c>
      <c r="U37" s="31">
        <f t="shared" si="11"/>
        <v>4471.410000000001</v>
      </c>
      <c r="V37" s="30">
        <f t="shared" si="11"/>
        <v>61.48</v>
      </c>
      <c r="W37" s="32">
        <f t="shared" si="11"/>
        <v>134782</v>
      </c>
      <c r="X37" s="155"/>
      <c r="Y37" s="107" t="s">
        <v>121</v>
      </c>
      <c r="Z37" s="108"/>
      <c r="AA37" s="83">
        <f aca="true" t="shared" si="12" ref="AA37:AH37">SUM(AA38:AA39)</f>
        <v>3.4</v>
      </c>
      <c r="AB37" s="83">
        <f t="shared" si="12"/>
        <v>546.8</v>
      </c>
      <c r="AC37" s="83">
        <f t="shared" si="12"/>
        <v>0</v>
      </c>
      <c r="AD37" s="32">
        <f t="shared" si="12"/>
        <v>0</v>
      </c>
      <c r="AE37" s="83">
        <f t="shared" si="12"/>
        <v>18.490000000000002</v>
      </c>
      <c r="AF37" s="83">
        <f t="shared" si="12"/>
        <v>3109.45</v>
      </c>
      <c r="AG37" s="83">
        <f t="shared" si="12"/>
        <v>6.99</v>
      </c>
      <c r="AH37" s="32">
        <f t="shared" si="12"/>
        <v>76990</v>
      </c>
    </row>
    <row r="38" spans="1:34" ht="22.5" customHeight="1">
      <c r="A38" s="15"/>
      <c r="B38" s="35" t="s">
        <v>122</v>
      </c>
      <c r="C38" s="36" t="s">
        <v>6</v>
      </c>
      <c r="D38" s="37">
        <f>H38+AA38+AE38</f>
        <v>42.05</v>
      </c>
      <c r="E38" s="38">
        <f>J38+AB38+AF38</f>
        <v>17820.07</v>
      </c>
      <c r="F38" s="37">
        <f>V38+AC38+AG38</f>
        <v>39.04</v>
      </c>
      <c r="G38" s="76">
        <f>W38+AD38+AH38</f>
        <v>100892</v>
      </c>
      <c r="H38" s="37">
        <f t="shared" si="5"/>
        <v>27.75</v>
      </c>
      <c r="I38" s="39"/>
      <c r="J38" s="38">
        <f>O38+U38</f>
        <v>15204.939999999999</v>
      </c>
      <c r="K38" s="15"/>
      <c r="L38" s="35" t="s">
        <v>122</v>
      </c>
      <c r="M38" s="71" t="s">
        <v>49</v>
      </c>
      <c r="N38" s="37">
        <f>SUM(P38,R38)</f>
        <v>25.43</v>
      </c>
      <c r="O38" s="38">
        <f>SUM(Q38,S38)</f>
        <v>10858.38</v>
      </c>
      <c r="P38" s="80">
        <v>19.97</v>
      </c>
      <c r="Q38" s="80">
        <v>10062.96</v>
      </c>
      <c r="R38" s="80">
        <v>5.46</v>
      </c>
      <c r="S38" s="80">
        <v>795.42</v>
      </c>
      <c r="T38" s="80">
        <v>2.32</v>
      </c>
      <c r="U38" s="80">
        <v>4346.56</v>
      </c>
      <c r="V38" s="80">
        <v>36.9</v>
      </c>
      <c r="W38" s="81">
        <v>88492</v>
      </c>
      <c r="X38" s="148"/>
      <c r="Y38" s="35" t="s">
        <v>122</v>
      </c>
      <c r="Z38" s="71" t="s">
        <v>49</v>
      </c>
      <c r="AA38" s="80">
        <v>3.4</v>
      </c>
      <c r="AB38" s="80">
        <v>546.8</v>
      </c>
      <c r="AC38" s="80">
        <v>0</v>
      </c>
      <c r="AD38" s="81">
        <v>0</v>
      </c>
      <c r="AE38" s="80">
        <v>10.9</v>
      </c>
      <c r="AF38" s="80">
        <v>2068.33</v>
      </c>
      <c r="AG38" s="82">
        <v>2.14</v>
      </c>
      <c r="AH38" s="81">
        <v>12400</v>
      </c>
    </row>
    <row r="39" spans="1:34" ht="22.5" customHeight="1">
      <c r="A39" s="15"/>
      <c r="B39" s="35" t="s">
        <v>123</v>
      </c>
      <c r="C39" s="36" t="s">
        <v>7</v>
      </c>
      <c r="D39" s="37">
        <f>H39+AA39+AE39</f>
        <v>27.36</v>
      </c>
      <c r="E39" s="38">
        <f>J39+AB39+AF39</f>
        <v>9848.100000000002</v>
      </c>
      <c r="F39" s="37">
        <f>V39+AC39+AG39</f>
        <v>29.43</v>
      </c>
      <c r="G39" s="76">
        <f>W39+AD39+AH39</f>
        <v>110880</v>
      </c>
      <c r="H39" s="37">
        <f t="shared" si="5"/>
        <v>19.77</v>
      </c>
      <c r="I39" s="39"/>
      <c r="J39" s="38">
        <f>O39+U39</f>
        <v>8806.980000000001</v>
      </c>
      <c r="K39" s="15"/>
      <c r="L39" s="35" t="s">
        <v>123</v>
      </c>
      <c r="M39" s="71" t="s">
        <v>50</v>
      </c>
      <c r="N39" s="37">
        <f>SUM(P39,R39)</f>
        <v>19.25</v>
      </c>
      <c r="O39" s="38">
        <f>SUM(Q39,S39)</f>
        <v>8682.130000000001</v>
      </c>
      <c r="P39" s="80">
        <v>9.97</v>
      </c>
      <c r="Q39" s="80">
        <v>6645.81</v>
      </c>
      <c r="R39" s="80">
        <v>9.28</v>
      </c>
      <c r="S39" s="80">
        <v>2036.32</v>
      </c>
      <c r="T39" s="80">
        <v>0.52</v>
      </c>
      <c r="U39" s="80">
        <v>124.85</v>
      </c>
      <c r="V39" s="80">
        <v>24.58</v>
      </c>
      <c r="W39" s="81">
        <v>46290</v>
      </c>
      <c r="X39" s="148"/>
      <c r="Y39" s="35" t="s">
        <v>123</v>
      </c>
      <c r="Z39" s="71" t="s">
        <v>50</v>
      </c>
      <c r="AA39" s="80">
        <v>0</v>
      </c>
      <c r="AB39" s="80">
        <v>0</v>
      </c>
      <c r="AC39" s="80">
        <v>0</v>
      </c>
      <c r="AD39" s="81">
        <v>0</v>
      </c>
      <c r="AE39" s="80">
        <v>7.59</v>
      </c>
      <c r="AF39" s="80">
        <v>1041.12</v>
      </c>
      <c r="AG39" s="82">
        <v>4.85</v>
      </c>
      <c r="AH39" s="81">
        <v>64590</v>
      </c>
    </row>
    <row r="40" spans="1:34" ht="7.5" customHeight="1">
      <c r="A40" s="40"/>
      <c r="B40" s="41"/>
      <c r="C40" s="42"/>
      <c r="D40" s="43"/>
      <c r="E40" s="44"/>
      <c r="F40" s="40"/>
      <c r="G40" s="40"/>
      <c r="H40" s="40"/>
      <c r="I40" s="40"/>
      <c r="J40" s="40"/>
      <c r="K40" s="40"/>
      <c r="L40" s="41"/>
      <c r="M40" s="42"/>
      <c r="N40" s="43"/>
      <c r="O40" s="43"/>
      <c r="P40" s="43"/>
      <c r="Q40" s="43"/>
      <c r="R40" s="40"/>
      <c r="S40" s="40"/>
      <c r="T40" s="40"/>
      <c r="U40" s="40"/>
      <c r="V40" s="40"/>
      <c r="W40" s="40"/>
      <c r="X40" s="40"/>
      <c r="Y40" s="41"/>
      <c r="Z40" s="42"/>
      <c r="AA40" s="43"/>
      <c r="AB40" s="43"/>
      <c r="AC40" s="43"/>
      <c r="AD40" s="40"/>
      <c r="AE40" s="40"/>
      <c r="AF40" s="40"/>
      <c r="AG40" s="40"/>
      <c r="AH40" s="40"/>
    </row>
    <row r="41" spans="1:6" ht="12" customHeight="1">
      <c r="A41" s="45" t="s">
        <v>53</v>
      </c>
      <c r="F41" s="46" t="s">
        <v>27</v>
      </c>
    </row>
    <row r="42" spans="1:23" ht="12" customHeight="1">
      <c r="A42" s="45" t="s">
        <v>124</v>
      </c>
      <c r="F42" s="46" t="s">
        <v>28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6:23" ht="10.5" customHeight="1">
      <c r="F43" s="46" t="s">
        <v>43</v>
      </c>
      <c r="G43" s="46"/>
      <c r="H43" s="46"/>
      <c r="I43" s="46"/>
      <c r="J43" s="46"/>
      <c r="K43" s="109"/>
      <c r="L43" s="109"/>
      <c r="M43" s="72"/>
      <c r="N43" s="72"/>
      <c r="O43" s="72"/>
      <c r="P43" s="72"/>
      <c r="Q43" s="72"/>
      <c r="R43" s="72"/>
      <c r="S43" s="72"/>
      <c r="T43" s="73"/>
      <c r="U43" s="73"/>
      <c r="V43" s="73"/>
      <c r="W43" s="13"/>
    </row>
    <row r="44" spans="11:23" ht="16.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1:23" ht="16.5">
      <c r="K45" s="13"/>
      <c r="L45" s="13"/>
      <c r="M45" s="13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53" spans="4:10" ht="16.5">
      <c r="D53" s="77"/>
      <c r="E53" s="77"/>
      <c r="F53" s="77"/>
      <c r="G53" s="77"/>
      <c r="H53" s="77"/>
      <c r="I53" s="77"/>
      <c r="J53" s="77"/>
    </row>
    <row r="54" spans="4:10" ht="16.5">
      <c r="D54" s="77"/>
      <c r="E54" s="77"/>
      <c r="F54" s="77"/>
      <c r="G54" s="77"/>
      <c r="H54" s="77"/>
      <c r="I54" s="77"/>
      <c r="J54" s="77"/>
    </row>
    <row r="55" spans="4:10" ht="16.5">
      <c r="D55" s="77"/>
      <c r="E55" s="77"/>
      <c r="F55" s="77"/>
      <c r="G55" s="77"/>
      <c r="H55" s="77"/>
      <c r="I55" s="77"/>
      <c r="J55" s="77"/>
    </row>
    <row r="56" spans="4:10" ht="16.5">
      <c r="D56" s="77"/>
      <c r="E56" s="77"/>
      <c r="F56" s="77"/>
      <c r="G56" s="77"/>
      <c r="H56" s="77"/>
      <c r="I56" s="77"/>
      <c r="J56" s="77"/>
    </row>
    <row r="57" spans="4:10" ht="16.5">
      <c r="D57" s="77"/>
      <c r="E57" s="77"/>
      <c r="F57" s="77"/>
      <c r="G57" s="77"/>
      <c r="H57" s="77"/>
      <c r="I57" s="77"/>
      <c r="J57" s="77"/>
    </row>
  </sheetData>
  <sheetProtection/>
  <mergeCells count="82">
    <mergeCell ref="B37:C37"/>
    <mergeCell ref="F11:G11"/>
    <mergeCell ref="F3:J3"/>
    <mergeCell ref="A3:E3"/>
    <mergeCell ref="A5:E5"/>
    <mergeCell ref="A7:E7"/>
    <mergeCell ref="F5:J5"/>
    <mergeCell ref="F7:J7"/>
    <mergeCell ref="I8:I9"/>
    <mergeCell ref="A8:A9"/>
    <mergeCell ref="B34:C34"/>
    <mergeCell ref="D13:E13"/>
    <mergeCell ref="A11:C13"/>
    <mergeCell ref="A14:C18"/>
    <mergeCell ref="D14:E14"/>
    <mergeCell ref="D11:E11"/>
    <mergeCell ref="B21:C21"/>
    <mergeCell ref="A23:C23"/>
    <mergeCell ref="D15:D16"/>
    <mergeCell ref="D17:D18"/>
    <mergeCell ref="I18:J18"/>
    <mergeCell ref="H14:J14"/>
    <mergeCell ref="H12:J12"/>
    <mergeCell ref="F13:G13"/>
    <mergeCell ref="H13:J13"/>
    <mergeCell ref="I15:J15"/>
    <mergeCell ref="F14:G14"/>
    <mergeCell ref="Y21:Z21"/>
    <mergeCell ref="Y22:Z22"/>
    <mergeCell ref="X23:Z23"/>
    <mergeCell ref="T13:U13"/>
    <mergeCell ref="Y34:Z34"/>
    <mergeCell ref="Y37:Z37"/>
    <mergeCell ref="X14:Z18"/>
    <mergeCell ref="T17:T18"/>
    <mergeCell ref="U17:U18"/>
    <mergeCell ref="AA14:AB14"/>
    <mergeCell ref="AE14:AF14"/>
    <mergeCell ref="AG14:AH14"/>
    <mergeCell ref="AA15:AA16"/>
    <mergeCell ref="AA17:AA18"/>
    <mergeCell ref="X11:Z13"/>
    <mergeCell ref="N13:Q13"/>
    <mergeCell ref="AE11:AH11"/>
    <mergeCell ref="AB12:AC12"/>
    <mergeCell ref="AF12:AG12"/>
    <mergeCell ref="AA13:AB13"/>
    <mergeCell ref="AE13:AF13"/>
    <mergeCell ref="AG13:AH13"/>
    <mergeCell ref="R13:S13"/>
    <mergeCell ref="X5:AC5"/>
    <mergeCell ref="AD5:AH5"/>
    <mergeCell ref="X7:AC7"/>
    <mergeCell ref="AD7:AH7"/>
    <mergeCell ref="X8:X9"/>
    <mergeCell ref="AG8:AG9"/>
    <mergeCell ref="K5:Q5"/>
    <mergeCell ref="R5:W5"/>
    <mergeCell ref="K7:Q7"/>
    <mergeCell ref="R7:W7"/>
    <mergeCell ref="K8:K9"/>
    <mergeCell ref="V8:V9"/>
    <mergeCell ref="N15:O15"/>
    <mergeCell ref="P15:Q15"/>
    <mergeCell ref="V12:W12"/>
    <mergeCell ref="N14:Q14"/>
    <mergeCell ref="T14:U14"/>
    <mergeCell ref="T15:T16"/>
    <mergeCell ref="U15:U16"/>
    <mergeCell ref="V15:W15"/>
    <mergeCell ref="N16:O16"/>
    <mergeCell ref="P16:Q16"/>
    <mergeCell ref="R16:S16"/>
    <mergeCell ref="R15:S15"/>
    <mergeCell ref="K11:M14"/>
    <mergeCell ref="K15:M18"/>
    <mergeCell ref="L37:M37"/>
    <mergeCell ref="K43:L43"/>
    <mergeCell ref="L21:M21"/>
    <mergeCell ref="L22:M22"/>
    <mergeCell ref="K23:M23"/>
    <mergeCell ref="L34:M34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6" r:id="rId1"/>
  <colBreaks count="2" manualBreakCount="2">
    <brk id="10" max="42" man="1"/>
    <brk id="2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2023-07-13T08:16:41Z</cp:lastPrinted>
  <dcterms:created xsi:type="dcterms:W3CDTF">1997-01-14T01:50:29Z</dcterms:created>
  <dcterms:modified xsi:type="dcterms:W3CDTF">2023-07-13T08:16:49Z</dcterms:modified>
  <cp:category/>
  <cp:version/>
  <cp:contentType/>
  <cp:contentStatus/>
</cp:coreProperties>
</file>